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240" windowWidth="15570" windowHeight="7920" activeTab="1"/>
  </bookViews>
  <sheets>
    <sheet name="Приложение 5" sheetId="1" r:id="rId1"/>
    <sheet name="Приложение 6" sheetId="2" r:id="rId2"/>
  </sheets>
  <definedNames>
    <definedName name="_xlnm.Print_Titles" localSheetId="0">'Приложение 5'!$14:$16</definedName>
    <definedName name="_xlnm.Print_Area" localSheetId="0">'Приложение 5'!$A$1:$I$64</definedName>
    <definedName name="_xlnm.Print_Area" localSheetId="1">'Приложение 6'!$A$1:$J$130</definedName>
  </definedNames>
  <calcPr calcId="125725" fullCalcOnLoad="1"/>
</workbook>
</file>

<file path=xl/calcChain.xml><?xml version="1.0" encoding="utf-8"?>
<calcChain xmlns="http://schemas.openxmlformats.org/spreadsheetml/2006/main">
  <c r="E27" i="1"/>
  <c r="E26"/>
  <c r="E22"/>
  <c r="I22"/>
  <c r="G98" i="2"/>
  <c r="G82" s="1"/>
  <c r="G80" s="1"/>
  <c r="H98"/>
  <c r="H82" s="1"/>
  <c r="H80" s="1"/>
  <c r="F100"/>
  <c r="F98" s="1"/>
  <c r="F82" s="1"/>
  <c r="F80" s="1"/>
  <c r="G100"/>
  <c r="H100"/>
  <c r="I100"/>
  <c r="I98" s="1"/>
  <c r="I82" s="1"/>
  <c r="J100"/>
  <c r="E100"/>
  <c r="E98" s="1"/>
  <c r="G36" i="1"/>
  <c r="H36"/>
  <c r="E39"/>
  <c r="F39"/>
  <c r="G39"/>
  <c r="H39"/>
  <c r="D39"/>
  <c r="F33"/>
  <c r="H33"/>
  <c r="I44"/>
  <c r="I45"/>
  <c r="I46"/>
  <c r="I47"/>
  <c r="I48"/>
  <c r="H43"/>
  <c r="G43"/>
  <c r="F43"/>
  <c r="F37"/>
  <c r="E37"/>
  <c r="D57"/>
  <c r="E36"/>
  <c r="F36"/>
  <c r="F94" i="2"/>
  <c r="J94" s="1"/>
  <c r="E94"/>
  <c r="E92"/>
  <c r="J90"/>
  <c r="D36" i="1"/>
  <c r="D33"/>
  <c r="F97" i="2"/>
  <c r="F95" s="1"/>
  <c r="D37" i="1"/>
  <c r="D21"/>
  <c r="G94" i="2"/>
  <c r="G92" s="1"/>
  <c r="G76" s="1"/>
  <c r="G74" s="1"/>
  <c r="H94"/>
  <c r="I94"/>
  <c r="I92"/>
  <c r="I76" s="1"/>
  <c r="I74" s="1"/>
  <c r="I28" s="1"/>
  <c r="I26" s="1"/>
  <c r="F35" i="1"/>
  <c r="H91" i="2"/>
  <c r="H89" s="1"/>
  <c r="H73" s="1"/>
  <c r="H71" s="1"/>
  <c r="G35" i="1"/>
  <c r="I91" i="2"/>
  <c r="I89"/>
  <c r="I73" s="1"/>
  <c r="I71" s="1"/>
  <c r="F88"/>
  <c r="F86" s="1"/>
  <c r="G88"/>
  <c r="G86"/>
  <c r="H88"/>
  <c r="H86" s="1"/>
  <c r="I88"/>
  <c r="I86" s="1"/>
  <c r="E88"/>
  <c r="E86"/>
  <c r="E109"/>
  <c r="E107"/>
  <c r="F126"/>
  <c r="F123" s="1"/>
  <c r="J123" s="1"/>
  <c r="G126"/>
  <c r="G120"/>
  <c r="H126"/>
  <c r="I126"/>
  <c r="I123"/>
  <c r="I21"/>
  <c r="I18" s="1"/>
  <c r="E126"/>
  <c r="E120"/>
  <c r="J99"/>
  <c r="J96"/>
  <c r="J93"/>
  <c r="J87"/>
  <c r="J84"/>
  <c r="E34" i="1"/>
  <c r="E18"/>
  <c r="F34"/>
  <c r="G34"/>
  <c r="H34"/>
  <c r="D34"/>
  <c r="I40"/>
  <c r="E48" i="2"/>
  <c r="F48"/>
  <c r="F36"/>
  <c r="F130"/>
  <c r="F124" s="1"/>
  <c r="G130"/>
  <c r="G127"/>
  <c r="H130"/>
  <c r="H127" s="1"/>
  <c r="H125" s="1"/>
  <c r="I130"/>
  <c r="I127"/>
  <c r="J129"/>
  <c r="I61" i="1"/>
  <c r="I60"/>
  <c r="I59"/>
  <c r="I58"/>
  <c r="H56"/>
  <c r="H50"/>
  <c r="G56"/>
  <c r="G50"/>
  <c r="F56"/>
  <c r="F50"/>
  <c r="E56"/>
  <c r="E50"/>
  <c r="H55"/>
  <c r="G55"/>
  <c r="F55"/>
  <c r="E55"/>
  <c r="D55"/>
  <c r="H54"/>
  <c r="G54"/>
  <c r="F54"/>
  <c r="E54"/>
  <c r="D54"/>
  <c r="H53"/>
  <c r="G53"/>
  <c r="F53"/>
  <c r="E53"/>
  <c r="D53"/>
  <c r="H52"/>
  <c r="G52"/>
  <c r="F52"/>
  <c r="E52"/>
  <c r="D52"/>
  <c r="H51"/>
  <c r="G51"/>
  <c r="F51"/>
  <c r="I51"/>
  <c r="J50"/>
  <c r="E51"/>
  <c r="F64" i="2"/>
  <c r="G64"/>
  <c r="G62" s="1"/>
  <c r="G47" s="1"/>
  <c r="H64"/>
  <c r="H62"/>
  <c r="I64"/>
  <c r="I49" s="1"/>
  <c r="E64"/>
  <c r="E62"/>
  <c r="E47" s="1"/>
  <c r="H51"/>
  <c r="I48"/>
  <c r="I36"/>
  <c r="G48"/>
  <c r="G36"/>
  <c r="H48"/>
  <c r="J48"/>
  <c r="H36"/>
  <c r="G106"/>
  <c r="G104" s="1"/>
  <c r="G55"/>
  <c r="G52" s="1"/>
  <c r="G109"/>
  <c r="G107" s="1"/>
  <c r="G58"/>
  <c r="G43" s="1"/>
  <c r="G112"/>
  <c r="G110" s="1"/>
  <c r="G61"/>
  <c r="G59" s="1"/>
  <c r="G115"/>
  <c r="G113" s="1"/>
  <c r="F106"/>
  <c r="F104" s="1"/>
  <c r="J104" s="1"/>
  <c r="H106"/>
  <c r="H104" s="1"/>
  <c r="I106"/>
  <c r="I104" s="1"/>
  <c r="E24" i="1"/>
  <c r="H24"/>
  <c r="E25"/>
  <c r="F25"/>
  <c r="F20"/>
  <c r="H25"/>
  <c r="H26"/>
  <c r="F38"/>
  <c r="E28"/>
  <c r="E23"/>
  <c r="F28"/>
  <c r="F23"/>
  <c r="H28"/>
  <c r="H23"/>
  <c r="G28"/>
  <c r="G23"/>
  <c r="G27"/>
  <c r="H27"/>
  <c r="I30"/>
  <c r="I31"/>
  <c r="I32"/>
  <c r="I49"/>
  <c r="I55" i="2"/>
  <c r="I53" s="1"/>
  <c r="I58"/>
  <c r="I56"/>
  <c r="I61"/>
  <c r="I109"/>
  <c r="I107"/>
  <c r="I112"/>
  <c r="I118"/>
  <c r="I115"/>
  <c r="I113"/>
  <c r="F58"/>
  <c r="F56" s="1"/>
  <c r="F112"/>
  <c r="F110"/>
  <c r="F109"/>
  <c r="F107" s="1"/>
  <c r="F55"/>
  <c r="F53"/>
  <c r="F61"/>
  <c r="F59" s="1"/>
  <c r="F115"/>
  <c r="F113"/>
  <c r="J113" s="1"/>
  <c r="H112"/>
  <c r="H110" s="1"/>
  <c r="H58"/>
  <c r="H109"/>
  <c r="J109" s="1"/>
  <c r="H55"/>
  <c r="H53"/>
  <c r="H61"/>
  <c r="H59" s="1"/>
  <c r="H115"/>
  <c r="H113"/>
  <c r="E106"/>
  <c r="E58"/>
  <c r="E43"/>
  <c r="E112"/>
  <c r="E110" s="1"/>
  <c r="E61"/>
  <c r="E46" s="1"/>
  <c r="E118"/>
  <c r="E116" s="1"/>
  <c r="J116" s="1"/>
  <c r="E115"/>
  <c r="E113"/>
  <c r="J24"/>
  <c r="J27"/>
  <c r="J30"/>
  <c r="J33"/>
  <c r="J39"/>
  <c r="J42"/>
  <c r="J45"/>
  <c r="G51"/>
  <c r="J54"/>
  <c r="J57"/>
  <c r="J60"/>
  <c r="J66"/>
  <c r="J69"/>
  <c r="J72"/>
  <c r="J75"/>
  <c r="J78"/>
  <c r="J81"/>
  <c r="J105"/>
  <c r="J108"/>
  <c r="J111"/>
  <c r="J114"/>
  <c r="J117"/>
  <c r="H38" i="1"/>
  <c r="I29"/>
  <c r="G24"/>
  <c r="G19"/>
  <c r="G25"/>
  <c r="I25"/>
  <c r="G26"/>
  <c r="G38"/>
  <c r="F24"/>
  <c r="I24"/>
  <c r="D24"/>
  <c r="E38"/>
  <c r="F26"/>
  <c r="D28"/>
  <c r="D23"/>
  <c r="F27"/>
  <c r="F51" i="2"/>
  <c r="E51"/>
  <c r="J51"/>
  <c r="D25" i="1"/>
  <c r="D38"/>
  <c r="D26"/>
  <c r="D27"/>
  <c r="J63" i="2"/>
  <c r="I51"/>
  <c r="E55"/>
  <c r="E40"/>
  <c r="E37" s="1"/>
  <c r="I41" i="1"/>
  <c r="E36" i="2"/>
  <c r="D35" i="1"/>
  <c r="E91" i="2"/>
  <c r="E89" s="1"/>
  <c r="E35" i="1"/>
  <c r="F91" i="2"/>
  <c r="F89"/>
  <c r="F73" s="1"/>
  <c r="F71" s="1"/>
  <c r="I42" i="1"/>
  <c r="E123" i="2"/>
  <c r="E21"/>
  <c r="E18" s="1"/>
  <c r="E97"/>
  <c r="G91"/>
  <c r="G89"/>
  <c r="G85" s="1"/>
  <c r="G83" s="1"/>
  <c r="J44" i="1"/>
  <c r="F120" i="2"/>
  <c r="H97"/>
  <c r="H95"/>
  <c r="H79" s="1"/>
  <c r="G37" i="1"/>
  <c r="G123" i="2"/>
  <c r="G124"/>
  <c r="G121" s="1"/>
  <c r="I62"/>
  <c r="I47"/>
  <c r="E56"/>
  <c r="F40"/>
  <c r="F38" s="1"/>
  <c r="J64"/>
  <c r="E52"/>
  <c r="E50" s="1"/>
  <c r="I128"/>
  <c r="G49"/>
  <c r="G22" s="1"/>
  <c r="D20" i="1"/>
  <c r="I43" i="2"/>
  <c r="I41"/>
  <c r="F22" i="1"/>
  <c r="H49" i="2"/>
  <c r="G97"/>
  <c r="G95"/>
  <c r="G79" s="1"/>
  <c r="H37" i="1"/>
  <c r="H21"/>
  <c r="F19"/>
  <c r="I55"/>
  <c r="I52" i="2"/>
  <c r="I50" s="1"/>
  <c r="G125"/>
  <c r="I110"/>
  <c r="E20" i="1"/>
  <c r="D22"/>
  <c r="I125" i="2"/>
  <c r="E95"/>
  <c r="E79" s="1"/>
  <c r="H20" i="1"/>
  <c r="I97" i="2"/>
  <c r="I95" s="1"/>
  <c r="I79" s="1"/>
  <c r="E59"/>
  <c r="I43" i="1"/>
  <c r="J112" i="2"/>
  <c r="G18" i="1"/>
  <c r="E53" i="2"/>
  <c r="H18" i="1"/>
  <c r="H22"/>
  <c r="I53"/>
  <c r="E21"/>
  <c r="H35"/>
  <c r="H56" i="2"/>
  <c r="H43"/>
  <c r="H41" s="1"/>
  <c r="H92"/>
  <c r="H76"/>
  <c r="H74" s="1"/>
  <c r="G128"/>
  <c r="E104"/>
  <c r="I38" i="1"/>
  <c r="G22"/>
  <c r="F49" i="2"/>
  <c r="F62"/>
  <c r="F47" s="1"/>
  <c r="I54" i="1"/>
  <c r="I27"/>
  <c r="J115" i="2"/>
  <c r="I46"/>
  <c r="I59"/>
  <c r="I34" i="1"/>
  <c r="E19"/>
  <c r="I52"/>
  <c r="H123" i="2"/>
  <c r="H21" s="1"/>
  <c r="H120"/>
  <c r="J126"/>
  <c r="I36" i="1"/>
  <c r="E130" i="2"/>
  <c r="I57" i="1"/>
  <c r="J56"/>
  <c r="D56"/>
  <c r="D51"/>
  <c r="E49" i="2"/>
  <c r="I124"/>
  <c r="I121" s="1"/>
  <c r="I116"/>
  <c r="I120"/>
  <c r="I119" s="1"/>
  <c r="F21" i="1"/>
  <c r="D19"/>
  <c r="G21"/>
  <c r="G122" i="2"/>
  <c r="H19" i="1"/>
  <c r="H17"/>
  <c r="I37"/>
  <c r="D18"/>
  <c r="E124" i="2"/>
  <c r="E128"/>
  <c r="E127"/>
  <c r="I44"/>
  <c r="I122"/>
  <c r="D50" i="1"/>
  <c r="I21"/>
  <c r="E122" i="2"/>
  <c r="E121"/>
  <c r="E125"/>
  <c r="E119"/>
  <c r="J91"/>
  <c r="E41"/>
  <c r="E76"/>
  <c r="E74" s="1"/>
  <c r="D17" i="1"/>
  <c r="F43" i="2"/>
  <c r="F46"/>
  <c r="F37" s="1"/>
  <c r="F52"/>
  <c r="E33" i="1"/>
  <c r="E17"/>
  <c r="F41" i="2"/>
  <c r="F50"/>
  <c r="J36"/>
  <c r="G21"/>
  <c r="H40"/>
  <c r="H38"/>
  <c r="I19" i="1"/>
  <c r="G20"/>
  <c r="J28"/>
  <c r="G17"/>
  <c r="I26"/>
  <c r="J23"/>
  <c r="H47" i="2"/>
  <c r="I23" i="1"/>
  <c r="I28"/>
  <c r="G33"/>
  <c r="I33"/>
  <c r="G70" i="2"/>
  <c r="G68" s="1"/>
  <c r="J39" i="1"/>
  <c r="I35"/>
  <c r="J33"/>
  <c r="G73" i="2"/>
  <c r="I20" i="1"/>
  <c r="I39"/>
  <c r="I50"/>
  <c r="I56"/>
  <c r="F18"/>
  <c r="G18" i="2"/>
  <c r="G71"/>
  <c r="F17" i="1"/>
  <c r="I17"/>
  <c r="I18"/>
  <c r="J17"/>
  <c r="H28" i="2" l="1"/>
  <c r="H26" s="1"/>
  <c r="G20"/>
  <c r="F25"/>
  <c r="F23" s="1"/>
  <c r="E73"/>
  <c r="J89"/>
  <c r="I70"/>
  <c r="I68" s="1"/>
  <c r="I85"/>
  <c r="I83" s="1"/>
  <c r="F70"/>
  <c r="J95"/>
  <c r="F79"/>
  <c r="H18"/>
  <c r="H77"/>
  <c r="H31"/>
  <c r="H29" s="1"/>
  <c r="F121"/>
  <c r="F122"/>
  <c r="I34"/>
  <c r="I32" s="1"/>
  <c r="I80"/>
  <c r="J47"/>
  <c r="J59"/>
  <c r="I77"/>
  <c r="I31"/>
  <c r="I29" s="1"/>
  <c r="J43"/>
  <c r="G41"/>
  <c r="E31"/>
  <c r="E77"/>
  <c r="J79"/>
  <c r="G50"/>
  <c r="J50" s="1"/>
  <c r="I22"/>
  <c r="J86"/>
  <c r="E44"/>
  <c r="E28"/>
  <c r="G31"/>
  <c r="G29" s="1"/>
  <c r="G77"/>
  <c r="G67" s="1"/>
  <c r="G65" s="1"/>
  <c r="H70"/>
  <c r="H85"/>
  <c r="H83" s="1"/>
  <c r="E82"/>
  <c r="E34" s="1"/>
  <c r="J98"/>
  <c r="H25"/>
  <c r="H23" s="1"/>
  <c r="J56"/>
  <c r="J110"/>
  <c r="F21"/>
  <c r="G119"/>
  <c r="J21"/>
  <c r="J49"/>
  <c r="J62"/>
  <c r="J61"/>
  <c r="H52"/>
  <c r="H50" s="1"/>
  <c r="J55"/>
  <c r="F34"/>
  <c r="F32" s="1"/>
  <c r="J58"/>
  <c r="E38"/>
  <c r="H128"/>
  <c r="H46"/>
  <c r="H124"/>
  <c r="J118"/>
  <c r="J106"/>
  <c r="J88"/>
  <c r="G53"/>
  <c r="J53" s="1"/>
  <c r="F44"/>
  <c r="F35" s="1"/>
  <c r="F128"/>
  <c r="J128" s="1"/>
  <c r="E85"/>
  <c r="J120"/>
  <c r="J130"/>
  <c r="J97"/>
  <c r="G56"/>
  <c r="G46"/>
  <c r="H107"/>
  <c r="J107" s="1"/>
  <c r="I40"/>
  <c r="G40"/>
  <c r="F127"/>
  <c r="E70"/>
  <c r="F92"/>
  <c r="F76" s="1"/>
  <c r="E32" l="1"/>
  <c r="J32" s="1"/>
  <c r="E29"/>
  <c r="J29" s="1"/>
  <c r="I38"/>
  <c r="I37"/>
  <c r="H68"/>
  <c r="H67" s="1"/>
  <c r="H65" s="1"/>
  <c r="H22"/>
  <c r="E26"/>
  <c r="F77"/>
  <c r="F31"/>
  <c r="F29" s="1"/>
  <c r="J77"/>
  <c r="J92"/>
  <c r="E68"/>
  <c r="J70"/>
  <c r="E22"/>
  <c r="J38"/>
  <c r="E35"/>
  <c r="F74"/>
  <c r="J76"/>
  <c r="G37"/>
  <c r="G38"/>
  <c r="F18"/>
  <c r="J18" s="1"/>
  <c r="J121"/>
  <c r="F119"/>
  <c r="J119" s="1"/>
  <c r="F68"/>
  <c r="F67" s="1"/>
  <c r="F65" s="1"/>
  <c r="F22"/>
  <c r="E71"/>
  <c r="J71" s="1"/>
  <c r="J73"/>
  <c r="I67"/>
  <c r="I65" s="1"/>
  <c r="I20"/>
  <c r="E83"/>
  <c r="H44"/>
  <c r="H35" s="1"/>
  <c r="H37"/>
  <c r="H34"/>
  <c r="H32" s="1"/>
  <c r="J127"/>
  <c r="F125"/>
  <c r="J125" s="1"/>
  <c r="G44"/>
  <c r="J44" s="1"/>
  <c r="G34"/>
  <c r="G32" s="1"/>
  <c r="H122"/>
  <c r="H121"/>
  <c r="H119" s="1"/>
  <c r="E80"/>
  <c r="J80" s="1"/>
  <c r="J82"/>
  <c r="J41"/>
  <c r="G28"/>
  <c r="G26" s="1"/>
  <c r="J122"/>
  <c r="J40"/>
  <c r="J46"/>
  <c r="J52"/>
  <c r="J124"/>
  <c r="F85"/>
  <c r="F83" s="1"/>
  <c r="I25" l="1"/>
  <c r="I35"/>
  <c r="G35"/>
  <c r="G25"/>
  <c r="J37"/>
  <c r="J85"/>
  <c r="J35"/>
  <c r="J34"/>
  <c r="E67"/>
  <c r="J68"/>
  <c r="F28"/>
  <c r="J74"/>
  <c r="E20"/>
  <c r="J22"/>
  <c r="J83"/>
  <c r="H19"/>
  <c r="H20"/>
  <c r="H17" s="1"/>
  <c r="F19"/>
  <c r="F20"/>
  <c r="E25"/>
  <c r="J31"/>
  <c r="I23" l="1"/>
  <c r="I17" s="1"/>
  <c r="I19"/>
  <c r="J20"/>
  <c r="E65"/>
  <c r="J65" s="1"/>
  <c r="J67"/>
  <c r="J25"/>
  <c r="E23"/>
  <c r="F26"/>
  <c r="J26" s="1"/>
  <c r="J28"/>
  <c r="G23"/>
  <c r="G17" s="1"/>
  <c r="G19"/>
  <c r="E19"/>
  <c r="J23" l="1"/>
  <c r="K17" s="1"/>
  <c r="F17"/>
  <c r="E17"/>
  <c r="J19"/>
  <c r="J17" l="1"/>
</calcChain>
</file>

<file path=xl/sharedStrings.xml><?xml version="1.0" encoding="utf-8"?>
<sst xmlns="http://schemas.openxmlformats.org/spreadsheetml/2006/main" count="264" uniqueCount="56">
  <si>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</si>
  <si>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участники, исполнители мероприятий</t>
  </si>
  <si>
    <t>всего</t>
  </si>
  <si>
    <t>Всего, в том числе:</t>
  </si>
  <si>
    <t>Подпрограмма 1 «Пожарная безопасность города Великие Луки»</t>
  </si>
  <si>
    <t xml:space="preserve">Администрация города Великие Луки </t>
  </si>
  <si>
    <t>1</t>
  </si>
  <si>
    <t>Номер строки</t>
  </si>
  <si>
    <t>1.1</t>
  </si>
  <si>
    <t>1.2</t>
  </si>
  <si>
    <t>МУ "Комитет культуры Администрации города Великие Луки"</t>
  </si>
  <si>
    <t>Управление образования города Великие Луки.</t>
  </si>
  <si>
    <t>Комитет по физической культуре и спорту Администрации города Великие Луки</t>
  </si>
  <si>
    <t xml:space="preserve">Ответственный исполнитель: Администрация города Великие Луки </t>
  </si>
  <si>
    <t>1.1.1.</t>
  </si>
  <si>
    <t>1.2.1.</t>
  </si>
  <si>
    <t>Основное мероприятие 1. Выполнение мероприятий по гражданской обороне, защите населения и территорий от чрезвычайных ситуаций и минимизации последствий терроризма.</t>
  </si>
  <si>
    <t>Приложение № 1</t>
  </si>
  <si>
    <t>к постановлению Администрации города</t>
  </si>
  <si>
    <t>Администрация города Великие Луки</t>
  </si>
  <si>
    <t>МУ "УЖКХ Администрации города Великие Луки"</t>
  </si>
  <si>
    <t>Приложение № 2</t>
  </si>
  <si>
    <t>Источники финансирования</t>
  </si>
  <si>
    <t>Всего в том числе:</t>
  </si>
  <si>
    <t xml:space="preserve">Всего </t>
  </si>
  <si>
    <t>Средства планируемые к привлечению из областного бюджета (ОБ)</t>
  </si>
  <si>
    <t>Местный бюджет (МБ)</t>
  </si>
  <si>
    <t>Ответственный исполнитель: Администрация города Великие Луки</t>
  </si>
  <si>
    <t>МУ  "Комитет культуры Администрации города Великие Луки"</t>
  </si>
  <si>
    <t>Управление образования города Великие Луки</t>
  </si>
  <si>
    <t>МУ "УЖКХ Администрации города                  Великие Луки"</t>
  </si>
  <si>
    <t>Всего по мероприятиям</t>
  </si>
  <si>
    <t>1.1.1</t>
  </si>
  <si>
    <t>к муниципальной программе</t>
  </si>
  <si>
    <t>Приложение № 5</t>
  </si>
  <si>
    <t>2023 год</t>
  </si>
  <si>
    <t>2024 год</t>
  </si>
  <si>
    <t>от "_____"____________________2022 №___</t>
  </si>
  <si>
    <t>2025 год</t>
  </si>
  <si>
    <t>2026 год</t>
  </si>
  <si>
    <t>2027 год</t>
  </si>
  <si>
    <t xml:space="preserve">"Защита населения и территорий от чрезвычайных ситуаций, обеспечение пожарной безопасности и общественного порядка в городе Великие Луки" </t>
  </si>
  <si>
    <t xml:space="preserve">Прогнозная (справочная) оценка ресурсного обеспечения реализации муниципальной программы «Защита населения и территорий от чрезвычайных ситуаций, обеспечение пожарной безопасности и общественного порядка в городе Великие Луки»  
</t>
  </si>
  <si>
    <t xml:space="preserve">Программа «Защита населения и территорий от чрезвычайных ситуаций, обеспечение пожарной безопасности и общественного порядка в городе Великие Луки»  </t>
  </si>
  <si>
    <t xml:space="preserve">Ресурсное обеспечение реализации муниципальной программы «Защита населения и территорий от чрезвычайных ситуаций, обеспечение пожарной безопасности и общественного порядка в городе Великие Луки» 
</t>
  </si>
  <si>
    <t>1.3</t>
  </si>
  <si>
    <t>1.3.1.</t>
  </si>
  <si>
    <t>Подпрограмма  3"Обеспечение общественного порядка и противодействие коррупции в городе  Великие Луки"</t>
  </si>
  <si>
    <t>Основное мероприятие 1. Профилактика преступлений и иных правонарушений, противодействие коррупции.</t>
  </si>
  <si>
    <t>Подпрограмма  3 "Обеспечение общественного порядка и противодействие коррупции в городе  Великие Луки"</t>
  </si>
  <si>
    <t>Приложение № 6</t>
  </si>
  <si>
    <t>Основное мероприятие 2. Выполнение мероприятий по минимизации последствий терроризма.</t>
  </si>
  <si>
    <t xml:space="preserve">Основное мероприятие 1.Обеспечение первичных мер пожарной безопасности </t>
  </si>
  <si>
    <t>Подпрограмма  2 "Гражданская защита и антитеррористическая безопасность в городе Великие Луки"</t>
  </si>
  <si>
    <t>Подпрограмма  2"Гражданская защита и антитеррористическая безопасность в городе Великие Луки"</t>
  </si>
  <si>
    <t>от "_____"____________________2024 №___</t>
  </si>
</sst>
</file>

<file path=xl/styles.xml><?xml version="1.0" encoding="utf-8"?>
<styleSheet xmlns="http://schemas.openxmlformats.org/spreadsheetml/2006/main">
  <numFmts count="2">
    <numFmt numFmtId="178" formatCode="#,##0.0"/>
    <numFmt numFmtId="179" formatCode="0.0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vertical="center" wrapText="1"/>
    </xf>
    <xf numFmtId="178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justify" vertical="top" wrapText="1"/>
    </xf>
    <xf numFmtId="49" fontId="1" fillId="0" borderId="0" xfId="0" applyNumberFormat="1" applyFont="1" applyFill="1" applyAlignment="1">
      <alignment horizontal="justify" vertical="distributed"/>
    </xf>
    <xf numFmtId="0" fontId="5" fillId="0" borderId="1" xfId="0" applyFont="1" applyFill="1" applyBorder="1" applyAlignment="1">
      <alignment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78" fontId="6" fillId="0" borderId="0" xfId="0" applyNumberFormat="1" applyFont="1" applyFill="1"/>
    <xf numFmtId="0" fontId="5" fillId="0" borderId="1" xfId="0" applyFont="1" applyFill="1" applyBorder="1" applyAlignment="1">
      <alignment horizontal="left" vertical="center" wrapText="1"/>
    </xf>
    <xf numFmtId="178" fontId="5" fillId="0" borderId="0" xfId="0" applyNumberFormat="1" applyFont="1" applyFill="1"/>
    <xf numFmtId="0" fontId="5" fillId="0" borderId="0" xfId="0" applyFont="1" applyFill="1"/>
    <xf numFmtId="178" fontId="1" fillId="2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6" fillId="3" borderId="0" xfId="0" applyFont="1" applyFill="1"/>
    <xf numFmtId="0" fontId="2" fillId="3" borderId="0" xfId="0" applyFont="1" applyFill="1"/>
    <xf numFmtId="179" fontId="5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49" fontId="1" fillId="2" borderId="0" xfId="0" applyNumberFormat="1" applyFont="1" applyFill="1" applyAlignment="1">
      <alignment horizontal="justify" vertical="distributed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0" xfId="0" applyFont="1" applyFill="1"/>
    <xf numFmtId="0" fontId="5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top"/>
    </xf>
    <xf numFmtId="178" fontId="1" fillId="2" borderId="1" xfId="0" applyNumberFormat="1" applyFont="1" applyFill="1" applyBorder="1" applyAlignment="1">
      <alignment horizontal="center" vertical="top"/>
    </xf>
    <xf numFmtId="0" fontId="1" fillId="2" borderId="0" xfId="0" applyFont="1" applyFill="1"/>
    <xf numFmtId="0" fontId="5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justify" vertical="top" wrapText="1"/>
    </xf>
    <xf numFmtId="0" fontId="5" fillId="2" borderId="4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justify" vertical="top" wrapText="1"/>
    </xf>
    <xf numFmtId="0" fontId="1" fillId="2" borderId="4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justify" vertical="top" wrapText="1"/>
    </xf>
    <xf numFmtId="0" fontId="5" fillId="0" borderId="4" xfId="0" applyFont="1" applyFill="1" applyBorder="1" applyAlignment="1">
      <alignment horizontal="justify" vertical="top" wrapText="1"/>
    </xf>
    <xf numFmtId="0" fontId="5" fillId="0" borderId="5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justify" vertical="top" wrapText="1"/>
    </xf>
    <xf numFmtId="2" fontId="5" fillId="0" borderId="4" xfId="0" applyNumberFormat="1" applyFont="1" applyFill="1" applyBorder="1" applyAlignment="1">
      <alignment horizontal="justify" vertical="top" wrapText="1"/>
    </xf>
    <xf numFmtId="2" fontId="5" fillId="0" borderId="5" xfId="0" applyNumberFormat="1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5" xfId="0" applyFont="1" applyFill="1" applyBorder="1" applyAlignment="1">
      <alignment horizontal="justify" vertical="top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justify" vertical="distributed"/>
    </xf>
    <xf numFmtId="2" fontId="1" fillId="0" borderId="3" xfId="0" applyNumberFormat="1" applyFont="1" applyFill="1" applyBorder="1" applyAlignment="1">
      <alignment horizontal="justify" vertical="top" wrapText="1"/>
    </xf>
    <xf numFmtId="2" fontId="1" fillId="0" borderId="4" xfId="0" applyNumberFormat="1" applyFont="1" applyFill="1" applyBorder="1" applyAlignment="1">
      <alignment horizontal="justify" vertical="top" wrapText="1"/>
    </xf>
    <xf numFmtId="2" fontId="1" fillId="0" borderId="5" xfId="0" applyNumberFormat="1" applyFont="1" applyFill="1" applyBorder="1" applyAlignment="1">
      <alignment horizontal="justify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justify" vertical="top" wrapText="1"/>
    </xf>
    <xf numFmtId="49" fontId="6" fillId="2" borderId="1" xfId="0" applyNumberFormat="1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justify" vertical="top" wrapText="1"/>
    </xf>
    <xf numFmtId="49" fontId="5" fillId="2" borderId="4" xfId="0" applyNumberFormat="1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2" fontId="1" fillId="2" borderId="1" xfId="0" applyNumberFormat="1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left"/>
    </xf>
    <xf numFmtId="49" fontId="1" fillId="0" borderId="0" xfId="0" applyNumberFormat="1" applyFont="1" applyFill="1" applyAlignment="1">
      <alignment horizontal="left" vertical="distributed"/>
    </xf>
    <xf numFmtId="0" fontId="2" fillId="0" borderId="0" xfId="0" applyFont="1" applyFill="1" applyAlignment="1">
      <alignment horizontal="left" vertical="distributed"/>
    </xf>
    <xf numFmtId="0" fontId="3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justify" vertical="top" wrapText="1"/>
    </xf>
    <xf numFmtId="49" fontId="5" fillId="2" borderId="5" xfId="0" applyNumberFormat="1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2"/>
  <sheetViews>
    <sheetView view="pageBreakPreview" zoomScale="69" zoomScaleNormal="90" zoomScaleSheetLayoutView="69" workbookViewId="0">
      <pane xSplit="2" ySplit="16" topLeftCell="C17" activePane="bottomRight" state="frozen"/>
      <selection pane="topRight" activeCell="B1" sqref="B1"/>
      <selection pane="bottomLeft" activeCell="A7" sqref="A7"/>
      <selection pane="bottomRight" activeCell="G17" sqref="G17"/>
    </sheetView>
  </sheetViews>
  <sheetFormatPr defaultRowHeight="15.75"/>
  <cols>
    <col min="1" max="1" width="9.140625" style="1"/>
    <col min="2" max="2" width="45.28515625" style="2" customWidth="1"/>
    <col min="3" max="3" width="64.85546875" style="1" customWidth="1"/>
    <col min="4" max="4" width="11.140625" style="41" customWidth="1"/>
    <col min="5" max="5" width="12.5703125" style="41" customWidth="1"/>
    <col min="6" max="6" width="10.5703125" style="41" customWidth="1"/>
    <col min="7" max="8" width="10.42578125" style="41" customWidth="1"/>
    <col min="9" max="9" width="12.140625" style="42" customWidth="1"/>
    <col min="10" max="10" width="12.7109375" style="1" customWidth="1"/>
    <col min="11" max="11" width="9.140625" style="1" customWidth="1"/>
    <col min="12" max="16384" width="9.140625" style="1"/>
  </cols>
  <sheetData>
    <row r="1" spans="1:13" hidden="1">
      <c r="B1" s="10"/>
      <c r="D1" s="31" t="s">
        <v>17</v>
      </c>
      <c r="E1" s="31"/>
      <c r="F1" s="31"/>
      <c r="G1" s="31"/>
      <c r="H1" s="31"/>
      <c r="I1" s="36"/>
      <c r="J1" s="10"/>
    </row>
    <row r="2" spans="1:13" hidden="1">
      <c r="B2" s="10"/>
      <c r="D2" s="31" t="s">
        <v>18</v>
      </c>
      <c r="E2" s="31"/>
      <c r="F2" s="31"/>
      <c r="G2" s="31"/>
      <c r="H2" s="31"/>
      <c r="I2" s="36"/>
      <c r="J2" s="10"/>
    </row>
    <row r="3" spans="1:13" ht="16.5" hidden="1" customHeight="1">
      <c r="B3" s="10"/>
      <c r="D3" s="31" t="s">
        <v>37</v>
      </c>
      <c r="E3" s="31"/>
      <c r="F3" s="31"/>
      <c r="G3" s="31"/>
      <c r="H3" s="31"/>
      <c r="I3" s="36"/>
      <c r="J3" s="10"/>
    </row>
    <row r="4" spans="1:13" ht="16.5" customHeight="1">
      <c r="B4" s="10"/>
      <c r="D4" s="70" t="s">
        <v>17</v>
      </c>
      <c r="E4" s="70"/>
      <c r="F4" s="70"/>
      <c r="G4" s="70"/>
      <c r="H4" s="70"/>
      <c r="I4" s="70"/>
      <c r="J4" s="70"/>
      <c r="K4" s="70"/>
      <c r="L4" s="70"/>
      <c r="M4" s="70"/>
    </row>
    <row r="5" spans="1:13" ht="16.5" customHeight="1">
      <c r="B5" s="10"/>
      <c r="D5" s="70" t="s">
        <v>18</v>
      </c>
      <c r="E5" s="70"/>
      <c r="F5" s="70"/>
      <c r="G5" s="70"/>
      <c r="H5" s="70"/>
      <c r="I5" s="70"/>
      <c r="J5" s="70"/>
      <c r="K5" s="70"/>
      <c r="L5" s="70"/>
      <c r="M5" s="70"/>
    </row>
    <row r="6" spans="1:13" ht="16.5" customHeight="1">
      <c r="B6" s="10"/>
      <c r="D6" s="70" t="s">
        <v>55</v>
      </c>
      <c r="E6" s="70"/>
      <c r="F6" s="70"/>
      <c r="G6" s="70"/>
      <c r="H6" s="70"/>
      <c r="I6" s="70"/>
      <c r="J6" s="70"/>
      <c r="K6" s="70"/>
      <c r="L6" s="70"/>
      <c r="M6" s="70"/>
    </row>
    <row r="7" spans="1:13" ht="16.5" customHeight="1">
      <c r="B7" s="10"/>
      <c r="D7" s="31"/>
      <c r="E7" s="31"/>
      <c r="F7" s="31"/>
      <c r="G7" s="31"/>
      <c r="H7" s="31"/>
      <c r="I7" s="36"/>
      <c r="J7" s="10"/>
    </row>
    <row r="8" spans="1:13" ht="16.5" customHeight="1">
      <c r="D8" s="37"/>
      <c r="E8" s="31"/>
      <c r="F8" s="31"/>
      <c r="G8" s="31"/>
      <c r="H8" s="31"/>
      <c r="I8" s="36"/>
      <c r="J8" s="10"/>
    </row>
    <row r="9" spans="1:13" ht="16.5" customHeight="1">
      <c r="B9" s="10"/>
      <c r="D9" s="31" t="s">
        <v>34</v>
      </c>
      <c r="E9" s="31"/>
      <c r="F9" s="31"/>
      <c r="G9" s="31"/>
      <c r="H9" s="31"/>
      <c r="I9" s="36"/>
      <c r="J9" s="10"/>
    </row>
    <row r="10" spans="1:13" ht="16.5" customHeight="1">
      <c r="B10" s="10"/>
      <c r="D10" s="31" t="s">
        <v>33</v>
      </c>
      <c r="E10" s="31"/>
      <c r="F10" s="31"/>
      <c r="G10" s="31"/>
      <c r="H10" s="31"/>
      <c r="I10" s="36"/>
      <c r="J10" s="10"/>
    </row>
    <row r="11" spans="1:13" ht="58.5" customHeight="1">
      <c r="B11" s="13"/>
      <c r="D11" s="72" t="s">
        <v>41</v>
      </c>
      <c r="E11" s="72"/>
      <c r="F11" s="72"/>
      <c r="G11" s="72"/>
      <c r="H11" s="72"/>
      <c r="I11" s="72"/>
      <c r="J11" s="10"/>
    </row>
    <row r="12" spans="1:13" ht="12.6" customHeight="1">
      <c r="B12" s="71"/>
      <c r="C12" s="71"/>
      <c r="D12" s="71"/>
      <c r="E12" s="71"/>
      <c r="F12" s="71"/>
      <c r="G12" s="71"/>
      <c r="H12" s="71"/>
      <c r="I12" s="71"/>
    </row>
    <row r="13" spans="1:13" ht="42" customHeight="1">
      <c r="A13" s="59" t="s">
        <v>44</v>
      </c>
      <c r="B13" s="59"/>
      <c r="C13" s="59"/>
      <c r="D13" s="59"/>
      <c r="E13" s="59"/>
      <c r="F13" s="59"/>
      <c r="G13" s="59"/>
      <c r="H13" s="59"/>
      <c r="I13" s="59"/>
      <c r="J13" s="3"/>
    </row>
    <row r="14" spans="1:13" ht="38.25" customHeight="1">
      <c r="A14" s="58" t="s">
        <v>7</v>
      </c>
      <c r="B14" s="63" t="s">
        <v>0</v>
      </c>
      <c r="C14" s="58" t="s">
        <v>1</v>
      </c>
      <c r="D14" s="51"/>
      <c r="E14" s="51"/>
      <c r="F14" s="51"/>
      <c r="G14" s="51"/>
      <c r="H14" s="51"/>
      <c r="I14" s="51"/>
      <c r="J14" s="6"/>
    </row>
    <row r="15" spans="1:13">
      <c r="A15" s="58"/>
      <c r="B15" s="63"/>
      <c r="C15" s="58"/>
      <c r="D15" s="43" t="s">
        <v>35</v>
      </c>
      <c r="E15" s="44" t="s">
        <v>36</v>
      </c>
      <c r="F15" s="33" t="s">
        <v>38</v>
      </c>
      <c r="G15" s="33" t="s">
        <v>39</v>
      </c>
      <c r="H15" s="33" t="s">
        <v>40</v>
      </c>
      <c r="I15" s="38" t="s">
        <v>2</v>
      </c>
    </row>
    <row r="16" spans="1:13" hidden="1">
      <c r="A16" s="7"/>
      <c r="B16" s="5"/>
      <c r="C16" s="4"/>
      <c r="D16" s="34"/>
      <c r="E16" s="34"/>
      <c r="F16" s="34"/>
      <c r="G16" s="34"/>
      <c r="H16" s="34"/>
      <c r="I16" s="38"/>
    </row>
    <row r="17" spans="1:10" s="20" customFormat="1" ht="27" customHeight="1">
      <c r="A17" s="45" t="s">
        <v>6</v>
      </c>
      <c r="B17" s="60" t="s">
        <v>43</v>
      </c>
      <c r="C17" s="18" t="s">
        <v>3</v>
      </c>
      <c r="D17" s="30">
        <f>D18+D19+D20+D22+D21</f>
        <v>27768.999999999996</v>
      </c>
      <c r="E17" s="30">
        <f>E18+E19+E20+E22+E21</f>
        <v>30513.899999999998</v>
      </c>
      <c r="F17" s="30">
        <f>F18+F19+F20+F22+F21</f>
        <v>30513.899999999998</v>
      </c>
      <c r="G17" s="30">
        <f>G18+G19+G20+G22+G21</f>
        <v>30513.899999999998</v>
      </c>
      <c r="H17" s="30">
        <f>H18+H19+H20+H22+H21</f>
        <v>49716.6</v>
      </c>
      <c r="I17" s="25">
        <f t="shared" ref="I17:I49" si="0">SUM(D17:H17)</f>
        <v>169027.3</v>
      </c>
      <c r="J17" s="19">
        <f>I18+I19+I20+I22+I21</f>
        <v>169027.3</v>
      </c>
    </row>
    <row r="18" spans="1:10" s="20" customFormat="1" ht="34.5" customHeight="1">
      <c r="A18" s="46"/>
      <c r="B18" s="61"/>
      <c r="C18" s="18" t="s">
        <v>13</v>
      </c>
      <c r="D18" s="25">
        <f>D27+D34+D51</f>
        <v>3641.2</v>
      </c>
      <c r="E18" s="25">
        <f>E27+E34+E51</f>
        <v>4411.6000000000004</v>
      </c>
      <c r="F18" s="25">
        <f>F27+F34+F51</f>
        <v>4411.6000000000004</v>
      </c>
      <c r="G18" s="25">
        <f>G27+G34+G51</f>
        <v>4411.6000000000004</v>
      </c>
      <c r="H18" s="25">
        <f>H27+H34+H51</f>
        <v>3744.7</v>
      </c>
      <c r="I18" s="25">
        <f t="shared" si="0"/>
        <v>20620.7</v>
      </c>
      <c r="J18" s="19"/>
    </row>
    <row r="19" spans="1:10" s="20" customFormat="1" ht="30.75" customHeight="1">
      <c r="A19" s="46"/>
      <c r="B19" s="61"/>
      <c r="C19" s="14" t="s">
        <v>10</v>
      </c>
      <c r="D19" s="25">
        <f>D24+D35</f>
        <v>2698.6</v>
      </c>
      <c r="E19" s="25">
        <f>E24+E35</f>
        <v>2486.4</v>
      </c>
      <c r="F19" s="25">
        <f t="shared" ref="F19:H20" si="1">F24+F35</f>
        <v>2486.4</v>
      </c>
      <c r="G19" s="25">
        <f t="shared" si="1"/>
        <v>2486.4</v>
      </c>
      <c r="H19" s="25">
        <f t="shared" si="1"/>
        <v>2314.4</v>
      </c>
      <c r="I19" s="25">
        <f t="shared" si="0"/>
        <v>12472.199999999999</v>
      </c>
      <c r="J19" s="19"/>
    </row>
    <row r="20" spans="1:10" s="20" customFormat="1" ht="30.75" customHeight="1">
      <c r="A20" s="46"/>
      <c r="B20" s="61"/>
      <c r="C20" s="14" t="s">
        <v>11</v>
      </c>
      <c r="D20" s="25">
        <f>D25+D36</f>
        <v>20774.599999999999</v>
      </c>
      <c r="E20" s="25">
        <f>E25+E36</f>
        <v>23191.599999999999</v>
      </c>
      <c r="F20" s="25">
        <f t="shared" si="1"/>
        <v>23191.599999999999</v>
      </c>
      <c r="G20" s="25">
        <f t="shared" si="1"/>
        <v>23191.599999999999</v>
      </c>
      <c r="H20" s="25">
        <f t="shared" si="1"/>
        <v>43334.5</v>
      </c>
      <c r="I20" s="25">
        <f t="shared" si="0"/>
        <v>133683.9</v>
      </c>
      <c r="J20" s="19"/>
    </row>
    <row r="21" spans="1:10" s="20" customFormat="1" ht="30.75" customHeight="1">
      <c r="A21" s="46"/>
      <c r="B21" s="61"/>
      <c r="C21" s="14" t="s">
        <v>20</v>
      </c>
      <c r="D21" s="25">
        <f>D37</f>
        <v>294.8</v>
      </c>
      <c r="E21" s="25">
        <f>E37</f>
        <v>294.8</v>
      </c>
      <c r="F21" s="25">
        <f>F37</f>
        <v>294.8</v>
      </c>
      <c r="G21" s="25">
        <f>G37</f>
        <v>294.8</v>
      </c>
      <c r="H21" s="25">
        <f>H37</f>
        <v>294.8</v>
      </c>
      <c r="I21" s="25">
        <f t="shared" si="0"/>
        <v>1474</v>
      </c>
      <c r="J21" s="19"/>
    </row>
    <row r="22" spans="1:10" s="20" customFormat="1" ht="40.5" customHeight="1">
      <c r="A22" s="47"/>
      <c r="B22" s="62"/>
      <c r="C22" s="14" t="s">
        <v>12</v>
      </c>
      <c r="D22" s="25">
        <f>D26+D38</f>
        <v>359.8</v>
      </c>
      <c r="E22" s="25">
        <f>E26+E38</f>
        <v>129.5</v>
      </c>
      <c r="F22" s="25">
        <f>F26+F38</f>
        <v>129.5</v>
      </c>
      <c r="G22" s="25">
        <f>G26+G38</f>
        <v>129.5</v>
      </c>
      <c r="H22" s="25">
        <f>H26+H38</f>
        <v>28.2</v>
      </c>
      <c r="I22" s="25">
        <f t="shared" si="0"/>
        <v>776.5</v>
      </c>
      <c r="J22" s="19"/>
    </row>
    <row r="23" spans="1:10" s="20" customFormat="1" ht="18.75" customHeight="1">
      <c r="A23" s="45" t="s">
        <v>8</v>
      </c>
      <c r="B23" s="64" t="s">
        <v>4</v>
      </c>
      <c r="C23" s="18" t="s">
        <v>3</v>
      </c>
      <c r="D23" s="30">
        <f>D28</f>
        <v>4210.6000000000004</v>
      </c>
      <c r="E23" s="30">
        <f>E28</f>
        <v>3874.5</v>
      </c>
      <c r="F23" s="30">
        <f>F28</f>
        <v>3874.5</v>
      </c>
      <c r="G23" s="30">
        <f t="shared" ref="G23:H27" si="2">G28</f>
        <v>3874.5</v>
      </c>
      <c r="H23" s="30">
        <f t="shared" si="2"/>
        <v>4573.3999999999996</v>
      </c>
      <c r="I23" s="25">
        <f t="shared" si="0"/>
        <v>20407.5</v>
      </c>
      <c r="J23" s="19">
        <f>I24+I25+I26+I27</f>
        <v>20407.5</v>
      </c>
    </row>
    <row r="24" spans="1:10" s="20" customFormat="1" ht="37.5" customHeight="1">
      <c r="A24" s="46"/>
      <c r="B24" s="65"/>
      <c r="C24" s="14" t="s">
        <v>10</v>
      </c>
      <c r="D24" s="30">
        <f>D29</f>
        <v>1096.0999999999999</v>
      </c>
      <c r="E24" s="30">
        <f t="shared" ref="E24:F27" si="3">E29</f>
        <v>690</v>
      </c>
      <c r="F24" s="30">
        <f t="shared" si="3"/>
        <v>690</v>
      </c>
      <c r="G24" s="30">
        <f t="shared" si="2"/>
        <v>690</v>
      </c>
      <c r="H24" s="30">
        <f t="shared" si="2"/>
        <v>624</v>
      </c>
      <c r="I24" s="25">
        <f t="shared" si="0"/>
        <v>3790.1</v>
      </c>
      <c r="J24" s="19"/>
    </row>
    <row r="25" spans="1:10" s="20" customFormat="1" ht="27.75" customHeight="1">
      <c r="A25" s="46"/>
      <c r="B25" s="65"/>
      <c r="C25" s="14" t="s">
        <v>11</v>
      </c>
      <c r="D25" s="30">
        <f>D30</f>
        <v>2739.3</v>
      </c>
      <c r="E25" s="30">
        <f t="shared" si="3"/>
        <v>3150</v>
      </c>
      <c r="F25" s="30">
        <f t="shared" si="3"/>
        <v>3150</v>
      </c>
      <c r="G25" s="30">
        <f t="shared" si="2"/>
        <v>3150</v>
      </c>
      <c r="H25" s="30">
        <f t="shared" si="2"/>
        <v>3921.2</v>
      </c>
      <c r="I25" s="25">
        <f t="shared" si="0"/>
        <v>16110.5</v>
      </c>
      <c r="J25" s="19"/>
    </row>
    <row r="26" spans="1:10" s="20" customFormat="1" ht="39" customHeight="1">
      <c r="A26" s="46"/>
      <c r="B26" s="65"/>
      <c r="C26" s="14" t="s">
        <v>12</v>
      </c>
      <c r="D26" s="30">
        <f>D31</f>
        <v>359.8</v>
      </c>
      <c r="E26" s="30">
        <f t="shared" si="3"/>
        <v>24.5</v>
      </c>
      <c r="F26" s="30">
        <f t="shared" si="3"/>
        <v>24.5</v>
      </c>
      <c r="G26" s="30">
        <f t="shared" si="2"/>
        <v>24.5</v>
      </c>
      <c r="H26" s="30">
        <f t="shared" si="2"/>
        <v>28.2</v>
      </c>
      <c r="I26" s="25">
        <f t="shared" si="0"/>
        <v>461.5</v>
      </c>
      <c r="J26" s="19"/>
    </row>
    <row r="27" spans="1:10" s="20" customFormat="1" ht="37.5" customHeight="1">
      <c r="A27" s="47"/>
      <c r="B27" s="66"/>
      <c r="C27" s="14" t="s">
        <v>19</v>
      </c>
      <c r="D27" s="30">
        <f>D32</f>
        <v>15.4</v>
      </c>
      <c r="E27" s="30">
        <f t="shared" si="3"/>
        <v>10</v>
      </c>
      <c r="F27" s="30">
        <f t="shared" si="3"/>
        <v>10</v>
      </c>
      <c r="G27" s="30">
        <f t="shared" si="2"/>
        <v>10</v>
      </c>
      <c r="H27" s="30">
        <f t="shared" si="2"/>
        <v>0</v>
      </c>
      <c r="I27" s="25">
        <f t="shared" si="0"/>
        <v>45.4</v>
      </c>
      <c r="J27" s="19"/>
    </row>
    <row r="28" spans="1:10" ht="18.75" customHeight="1">
      <c r="A28" s="52" t="s">
        <v>14</v>
      </c>
      <c r="B28" s="73" t="s">
        <v>52</v>
      </c>
      <c r="C28" s="5" t="s">
        <v>3</v>
      </c>
      <c r="D28" s="30">
        <f>D29+D30+D32+D31</f>
        <v>4210.6000000000004</v>
      </c>
      <c r="E28" s="30">
        <f>E29+E30+E32+E31</f>
        <v>3874.5</v>
      </c>
      <c r="F28" s="30">
        <f>F29+F30+F32+F31</f>
        <v>3874.5</v>
      </c>
      <c r="G28" s="30">
        <f>G29+G30+G32+G31</f>
        <v>3874.5</v>
      </c>
      <c r="H28" s="30">
        <f>H29+H30+H32+H31</f>
        <v>4573.3999999999996</v>
      </c>
      <c r="I28" s="25">
        <f t="shared" si="0"/>
        <v>20407.5</v>
      </c>
      <c r="J28" s="9">
        <f>I29+I30+I31+I32</f>
        <v>20407.5</v>
      </c>
    </row>
    <row r="29" spans="1:10" ht="37.5" customHeight="1">
      <c r="A29" s="53"/>
      <c r="B29" s="74"/>
      <c r="C29" s="8" t="s">
        <v>10</v>
      </c>
      <c r="D29" s="21">
        <v>1096.0999999999999</v>
      </c>
      <c r="E29" s="21">
        <v>690</v>
      </c>
      <c r="F29" s="21">
        <v>690</v>
      </c>
      <c r="G29" s="21">
        <v>690</v>
      </c>
      <c r="H29" s="21">
        <v>624</v>
      </c>
      <c r="I29" s="25">
        <f t="shared" si="0"/>
        <v>3790.1</v>
      </c>
      <c r="J29" s="9"/>
    </row>
    <row r="30" spans="1:10" ht="27.75" customHeight="1">
      <c r="A30" s="53"/>
      <c r="B30" s="74"/>
      <c r="C30" s="8" t="s">
        <v>11</v>
      </c>
      <c r="D30" s="21">
        <v>2739.3</v>
      </c>
      <c r="E30" s="21">
        <v>3150</v>
      </c>
      <c r="F30" s="21">
        <v>3150</v>
      </c>
      <c r="G30" s="21">
        <v>3150</v>
      </c>
      <c r="H30" s="21">
        <v>3921.2</v>
      </c>
      <c r="I30" s="25">
        <f t="shared" si="0"/>
        <v>16110.5</v>
      </c>
      <c r="J30" s="9"/>
    </row>
    <row r="31" spans="1:10" ht="44.25" customHeight="1">
      <c r="A31" s="53"/>
      <c r="B31" s="74"/>
      <c r="C31" s="8" t="s">
        <v>12</v>
      </c>
      <c r="D31" s="21">
        <v>359.8</v>
      </c>
      <c r="E31" s="21">
        <v>24.5</v>
      </c>
      <c r="F31" s="21">
        <v>24.5</v>
      </c>
      <c r="G31" s="21">
        <v>24.5</v>
      </c>
      <c r="H31" s="21">
        <v>28.2</v>
      </c>
      <c r="I31" s="25">
        <f t="shared" si="0"/>
        <v>461.5</v>
      </c>
      <c r="J31" s="9"/>
    </row>
    <row r="32" spans="1:10" ht="37.5" customHeight="1">
      <c r="A32" s="54"/>
      <c r="B32" s="75"/>
      <c r="C32" s="8" t="s">
        <v>19</v>
      </c>
      <c r="D32" s="21">
        <v>15.4</v>
      </c>
      <c r="E32" s="21">
        <v>10</v>
      </c>
      <c r="F32" s="21">
        <v>10</v>
      </c>
      <c r="G32" s="21">
        <v>10</v>
      </c>
      <c r="H32" s="21">
        <v>0</v>
      </c>
      <c r="I32" s="25">
        <f t="shared" si="0"/>
        <v>45.4</v>
      </c>
      <c r="J32" s="9"/>
    </row>
    <row r="33" spans="1:10" s="20" customFormat="1" ht="20.25" customHeight="1">
      <c r="A33" s="45" t="s">
        <v>9</v>
      </c>
      <c r="B33" s="60" t="s">
        <v>54</v>
      </c>
      <c r="C33" s="18" t="s">
        <v>3</v>
      </c>
      <c r="D33" s="39">
        <f>SUM(D34:D38)</f>
        <v>22962.3</v>
      </c>
      <c r="E33" s="39">
        <f>SUM(E34:E38)</f>
        <v>26043.3</v>
      </c>
      <c r="F33" s="39">
        <f>SUM(F34:F38)</f>
        <v>26043.3</v>
      </c>
      <c r="G33" s="39">
        <f>SUM(G34:G38)</f>
        <v>26043.3</v>
      </c>
      <c r="H33" s="39">
        <f>SUM(H34:H38)</f>
        <v>44523.200000000004</v>
      </c>
      <c r="I33" s="25">
        <f t="shared" si="0"/>
        <v>145615.4</v>
      </c>
      <c r="J33" s="19">
        <f>I34+I35+I36+I38+I37</f>
        <v>145615.4</v>
      </c>
    </row>
    <row r="34" spans="1:10" s="20" customFormat="1" ht="20.25" customHeight="1">
      <c r="A34" s="46"/>
      <c r="B34" s="61"/>
      <c r="C34" s="14" t="s">
        <v>5</v>
      </c>
      <c r="D34" s="39">
        <f>D40</f>
        <v>3029.7</v>
      </c>
      <c r="E34" s="39">
        <f>E40</f>
        <v>3805.5</v>
      </c>
      <c r="F34" s="39">
        <f>F40</f>
        <v>3805.5</v>
      </c>
      <c r="G34" s="39">
        <f>G40</f>
        <v>3805.5</v>
      </c>
      <c r="H34" s="39">
        <f>H40</f>
        <v>3124.7</v>
      </c>
      <c r="I34" s="25">
        <f t="shared" si="0"/>
        <v>17570.900000000001</v>
      </c>
      <c r="J34" s="19"/>
    </row>
    <row r="35" spans="1:10" s="20" customFormat="1" ht="29.25" customHeight="1">
      <c r="A35" s="46"/>
      <c r="B35" s="61"/>
      <c r="C35" s="14" t="s">
        <v>10</v>
      </c>
      <c r="D35" s="39">
        <f t="shared" ref="D35:H37" si="4">D41</f>
        <v>1602.5</v>
      </c>
      <c r="E35" s="39">
        <f t="shared" si="4"/>
        <v>1796.4</v>
      </c>
      <c r="F35" s="39">
        <f t="shared" si="4"/>
        <v>1796.4</v>
      </c>
      <c r="G35" s="39">
        <f t="shared" si="4"/>
        <v>1796.4</v>
      </c>
      <c r="H35" s="39">
        <f t="shared" si="4"/>
        <v>1690.4</v>
      </c>
      <c r="I35" s="25">
        <f t="shared" si="0"/>
        <v>8682.1</v>
      </c>
      <c r="J35" s="19"/>
    </row>
    <row r="36" spans="1:10" s="20" customFormat="1" ht="20.25" customHeight="1">
      <c r="A36" s="46"/>
      <c r="B36" s="61"/>
      <c r="C36" s="14" t="s">
        <v>11</v>
      </c>
      <c r="D36" s="39">
        <f t="shared" si="4"/>
        <v>18035.3</v>
      </c>
      <c r="E36" s="39">
        <f t="shared" si="4"/>
        <v>20041.599999999999</v>
      </c>
      <c r="F36" s="39">
        <f t="shared" si="4"/>
        <v>20041.599999999999</v>
      </c>
      <c r="G36" s="39">
        <f t="shared" si="4"/>
        <v>20041.599999999999</v>
      </c>
      <c r="H36" s="39">
        <f t="shared" si="4"/>
        <v>39413.300000000003</v>
      </c>
      <c r="I36" s="25">
        <f t="shared" si="0"/>
        <v>117573.4</v>
      </c>
      <c r="J36" s="19"/>
    </row>
    <row r="37" spans="1:10" s="20" customFormat="1" ht="20.25" customHeight="1">
      <c r="A37" s="46"/>
      <c r="B37" s="61"/>
      <c r="C37" s="14" t="s">
        <v>20</v>
      </c>
      <c r="D37" s="39">
        <f t="shared" si="4"/>
        <v>294.8</v>
      </c>
      <c r="E37" s="39">
        <f>E43+E48</f>
        <v>294.8</v>
      </c>
      <c r="F37" s="39">
        <f>F43+F48</f>
        <v>294.8</v>
      </c>
      <c r="G37" s="39">
        <f>G43+G48</f>
        <v>294.8</v>
      </c>
      <c r="H37" s="39">
        <f>H43+H48</f>
        <v>294.8</v>
      </c>
      <c r="I37" s="25">
        <f t="shared" si="0"/>
        <v>1474</v>
      </c>
      <c r="J37" s="19"/>
    </row>
    <row r="38" spans="1:10" s="20" customFormat="1" ht="39.75" customHeight="1">
      <c r="A38" s="47"/>
      <c r="B38" s="62"/>
      <c r="C38" s="14" t="s">
        <v>12</v>
      </c>
      <c r="D38" s="39">
        <f>D49</f>
        <v>0</v>
      </c>
      <c r="E38" s="39">
        <f>E49</f>
        <v>105</v>
      </c>
      <c r="F38" s="39">
        <f>F49</f>
        <v>105</v>
      </c>
      <c r="G38" s="39">
        <f>G49</f>
        <v>105</v>
      </c>
      <c r="H38" s="39">
        <f>H49</f>
        <v>0</v>
      </c>
      <c r="I38" s="25">
        <f t="shared" si="0"/>
        <v>315</v>
      </c>
      <c r="J38" s="19"/>
    </row>
    <row r="39" spans="1:10" ht="20.25" customHeight="1">
      <c r="A39" s="52" t="s">
        <v>15</v>
      </c>
      <c r="B39" s="67" t="s">
        <v>16</v>
      </c>
      <c r="C39" s="5" t="s">
        <v>3</v>
      </c>
      <c r="D39" s="39">
        <f>SUM(D40:D49)</f>
        <v>22962.3</v>
      </c>
      <c r="E39" s="39">
        <f>SUM(E40:E49)</f>
        <v>26043.3</v>
      </c>
      <c r="F39" s="39">
        <f>SUM(F40:F49)</f>
        <v>26043.3</v>
      </c>
      <c r="G39" s="39">
        <f>SUM(G40:G49)</f>
        <v>26043.3</v>
      </c>
      <c r="H39" s="39">
        <f>SUM(H40:H49)</f>
        <v>44523.200000000004</v>
      </c>
      <c r="I39" s="25">
        <f>SUM(D39:H39)</f>
        <v>145615.4</v>
      </c>
      <c r="J39" s="9">
        <f>I40+I41+I42+I44+I43+I49</f>
        <v>145615.4</v>
      </c>
    </row>
    <row r="40" spans="1:10" ht="20.25" customHeight="1">
      <c r="A40" s="53"/>
      <c r="B40" s="68"/>
      <c r="C40" s="8" t="s">
        <v>5</v>
      </c>
      <c r="D40" s="40">
        <v>3029.7</v>
      </c>
      <c r="E40" s="40">
        <v>3805.5</v>
      </c>
      <c r="F40" s="40">
        <v>3805.5</v>
      </c>
      <c r="G40" s="40">
        <v>3805.5</v>
      </c>
      <c r="H40" s="40">
        <v>3124.7</v>
      </c>
      <c r="I40" s="25">
        <f>SUM(D40:H40)</f>
        <v>17570.900000000001</v>
      </c>
      <c r="J40" s="9"/>
    </row>
    <row r="41" spans="1:10" ht="20.25" customHeight="1">
      <c r="A41" s="53"/>
      <c r="B41" s="68"/>
      <c r="C41" s="8" t="s">
        <v>10</v>
      </c>
      <c r="D41" s="40">
        <v>1602.5</v>
      </c>
      <c r="E41" s="40">
        <v>1796.4</v>
      </c>
      <c r="F41" s="40">
        <v>1796.4</v>
      </c>
      <c r="G41" s="40">
        <v>1796.4</v>
      </c>
      <c r="H41" s="40">
        <v>1690.4</v>
      </c>
      <c r="I41" s="25">
        <f>SUM(D41:H41)</f>
        <v>8682.1</v>
      </c>
      <c r="J41" s="9"/>
    </row>
    <row r="42" spans="1:10" ht="20.25" customHeight="1">
      <c r="A42" s="53"/>
      <c r="B42" s="68"/>
      <c r="C42" s="8" t="s">
        <v>11</v>
      </c>
      <c r="D42" s="40">
        <v>18035.3</v>
      </c>
      <c r="E42" s="40">
        <v>20041.599999999999</v>
      </c>
      <c r="F42" s="40">
        <v>20041.599999999999</v>
      </c>
      <c r="G42" s="40">
        <v>20041.599999999999</v>
      </c>
      <c r="H42" s="40">
        <v>39413.300000000003</v>
      </c>
      <c r="I42" s="25">
        <f>SUM(D42:H42)</f>
        <v>117573.4</v>
      </c>
      <c r="J42" s="9"/>
    </row>
    <row r="43" spans="1:10" ht="45.75" customHeight="1">
      <c r="A43" s="53"/>
      <c r="B43" s="68"/>
      <c r="C43" s="8" t="s">
        <v>20</v>
      </c>
      <c r="D43" s="40">
        <v>294.8</v>
      </c>
      <c r="E43" s="40">
        <v>294.8</v>
      </c>
      <c r="F43" s="40">
        <f>294.8</f>
        <v>294.8</v>
      </c>
      <c r="G43" s="40">
        <f>294.8</f>
        <v>294.8</v>
      </c>
      <c r="H43" s="40">
        <f>294.8</f>
        <v>294.8</v>
      </c>
      <c r="I43" s="25">
        <f>SUM(D43:H43)</f>
        <v>1474</v>
      </c>
      <c r="J43" s="9"/>
    </row>
    <row r="44" spans="1:10" ht="20.25" hidden="1" customHeight="1">
      <c r="A44" s="52"/>
      <c r="B44" s="67"/>
      <c r="C44" s="5" t="s">
        <v>3</v>
      </c>
      <c r="D44" s="39"/>
      <c r="E44" s="39"/>
      <c r="F44" s="39"/>
      <c r="G44" s="39"/>
      <c r="H44" s="39"/>
      <c r="I44" s="25">
        <f t="shared" si="0"/>
        <v>0</v>
      </c>
      <c r="J44" s="9">
        <f>I45+I46+I47+I49+I48</f>
        <v>315</v>
      </c>
    </row>
    <row r="45" spans="1:10" ht="20.25" hidden="1" customHeight="1">
      <c r="A45" s="53"/>
      <c r="B45" s="68"/>
      <c r="C45" s="8" t="s">
        <v>5</v>
      </c>
      <c r="D45" s="40"/>
      <c r="E45" s="40"/>
      <c r="F45" s="40"/>
      <c r="G45" s="40"/>
      <c r="H45" s="40"/>
      <c r="I45" s="25">
        <f t="shared" si="0"/>
        <v>0</v>
      </c>
      <c r="J45" s="9"/>
    </row>
    <row r="46" spans="1:10" ht="20.25" hidden="1" customHeight="1">
      <c r="A46" s="53"/>
      <c r="B46" s="68"/>
      <c r="C46" s="8" t="s">
        <v>10</v>
      </c>
      <c r="D46" s="40"/>
      <c r="E46" s="40"/>
      <c r="F46" s="40"/>
      <c r="G46" s="40"/>
      <c r="H46" s="40"/>
      <c r="I46" s="25">
        <f t="shared" si="0"/>
        <v>0</v>
      </c>
      <c r="J46" s="9"/>
    </row>
    <row r="47" spans="1:10" ht="20.25" hidden="1" customHeight="1">
      <c r="A47" s="53"/>
      <c r="B47" s="68"/>
      <c r="C47" s="8" t="s">
        <v>11</v>
      </c>
      <c r="D47" s="40"/>
      <c r="E47" s="40"/>
      <c r="F47" s="40"/>
      <c r="G47" s="40"/>
      <c r="H47" s="40"/>
      <c r="I47" s="25">
        <f t="shared" si="0"/>
        <v>0</v>
      </c>
      <c r="J47" s="9"/>
    </row>
    <row r="48" spans="1:10" ht="20.25" hidden="1" customHeight="1">
      <c r="A48" s="53"/>
      <c r="B48" s="68"/>
      <c r="C48" s="8" t="s">
        <v>20</v>
      </c>
      <c r="D48" s="40"/>
      <c r="E48" s="40"/>
      <c r="F48" s="40"/>
      <c r="G48" s="40"/>
      <c r="H48" s="40"/>
      <c r="I48" s="25">
        <f t="shared" si="0"/>
        <v>0</v>
      </c>
      <c r="J48" s="9"/>
    </row>
    <row r="49" spans="1:10" ht="39.75" customHeight="1">
      <c r="A49" s="54"/>
      <c r="B49" s="69"/>
      <c r="C49" s="8" t="s">
        <v>12</v>
      </c>
      <c r="D49" s="40">
        <v>0</v>
      </c>
      <c r="E49" s="40">
        <v>105</v>
      </c>
      <c r="F49" s="40">
        <v>105</v>
      </c>
      <c r="G49" s="40">
        <v>105</v>
      </c>
      <c r="H49" s="40">
        <v>0</v>
      </c>
      <c r="I49" s="25">
        <f t="shared" si="0"/>
        <v>315</v>
      </c>
      <c r="J49" s="9"/>
    </row>
    <row r="50" spans="1:10" s="20" customFormat="1" ht="20.25" customHeight="1">
      <c r="A50" s="45" t="s">
        <v>45</v>
      </c>
      <c r="B50" s="48" t="s">
        <v>47</v>
      </c>
      <c r="C50" s="18" t="s">
        <v>3</v>
      </c>
      <c r="D50" s="39">
        <f t="shared" ref="D50:H55" si="5">D56</f>
        <v>596.1</v>
      </c>
      <c r="E50" s="39">
        <f t="shared" si="5"/>
        <v>596.1</v>
      </c>
      <c r="F50" s="39">
        <f t="shared" si="5"/>
        <v>596.1</v>
      </c>
      <c r="G50" s="39">
        <f t="shared" si="5"/>
        <v>596.1</v>
      </c>
      <c r="H50" s="39">
        <f t="shared" si="5"/>
        <v>620</v>
      </c>
      <c r="I50" s="25">
        <f t="shared" ref="I50:I61" si="6">SUM(D50:H50)</f>
        <v>3004.4</v>
      </c>
      <c r="J50" s="19">
        <f>I51+I52+I53+I55+I54</f>
        <v>3004.4</v>
      </c>
    </row>
    <row r="51" spans="1:10" s="20" customFormat="1" ht="54.75" customHeight="1">
      <c r="A51" s="46"/>
      <c r="B51" s="49"/>
      <c r="C51" s="14" t="s">
        <v>5</v>
      </c>
      <c r="D51" s="39">
        <f t="shared" si="5"/>
        <v>596.1</v>
      </c>
      <c r="E51" s="39">
        <f t="shared" si="5"/>
        <v>596.1</v>
      </c>
      <c r="F51" s="39">
        <f t="shared" si="5"/>
        <v>596.1</v>
      </c>
      <c r="G51" s="39">
        <f t="shared" si="5"/>
        <v>596.1</v>
      </c>
      <c r="H51" s="39">
        <f t="shared" si="5"/>
        <v>620</v>
      </c>
      <c r="I51" s="25">
        <f t="shared" si="6"/>
        <v>3004.4</v>
      </c>
      <c r="J51" s="19"/>
    </row>
    <row r="52" spans="1:10" s="20" customFormat="1" ht="20.25" hidden="1" customHeight="1">
      <c r="A52" s="46"/>
      <c r="B52" s="49"/>
      <c r="C52" s="14" t="s">
        <v>10</v>
      </c>
      <c r="D52" s="39">
        <f t="shared" si="5"/>
        <v>0</v>
      </c>
      <c r="E52" s="39">
        <f t="shared" si="5"/>
        <v>0</v>
      </c>
      <c r="F52" s="39">
        <f t="shared" si="5"/>
        <v>0</v>
      </c>
      <c r="G52" s="39">
        <f t="shared" si="5"/>
        <v>0</v>
      </c>
      <c r="H52" s="39">
        <f t="shared" si="5"/>
        <v>0</v>
      </c>
      <c r="I52" s="25">
        <f t="shared" si="6"/>
        <v>0</v>
      </c>
      <c r="J52" s="19"/>
    </row>
    <row r="53" spans="1:10" s="20" customFormat="1" ht="20.25" hidden="1" customHeight="1">
      <c r="A53" s="46"/>
      <c r="B53" s="49"/>
      <c r="C53" s="14" t="s">
        <v>11</v>
      </c>
      <c r="D53" s="39">
        <f t="shared" si="5"/>
        <v>0</v>
      </c>
      <c r="E53" s="39">
        <f t="shared" si="5"/>
        <v>0</v>
      </c>
      <c r="F53" s="39">
        <f t="shared" si="5"/>
        <v>0</v>
      </c>
      <c r="G53" s="39">
        <f t="shared" si="5"/>
        <v>0</v>
      </c>
      <c r="H53" s="39">
        <f t="shared" si="5"/>
        <v>0</v>
      </c>
      <c r="I53" s="25">
        <f t="shared" si="6"/>
        <v>0</v>
      </c>
      <c r="J53" s="19"/>
    </row>
    <row r="54" spans="1:10" s="20" customFormat="1" ht="20.25" hidden="1" customHeight="1">
      <c r="A54" s="46"/>
      <c r="B54" s="49"/>
      <c r="C54" s="14" t="s">
        <v>20</v>
      </c>
      <c r="D54" s="39">
        <f t="shared" si="5"/>
        <v>0</v>
      </c>
      <c r="E54" s="39">
        <f t="shared" si="5"/>
        <v>0</v>
      </c>
      <c r="F54" s="39">
        <f t="shared" si="5"/>
        <v>0</v>
      </c>
      <c r="G54" s="39">
        <f t="shared" si="5"/>
        <v>0</v>
      </c>
      <c r="H54" s="39">
        <f t="shared" si="5"/>
        <v>0</v>
      </c>
      <c r="I54" s="25">
        <f t="shared" si="6"/>
        <v>0</v>
      </c>
      <c r="J54" s="19"/>
    </row>
    <row r="55" spans="1:10" s="20" customFormat="1" ht="39.75" hidden="1" customHeight="1">
      <c r="A55" s="47"/>
      <c r="B55" s="50"/>
      <c r="C55" s="14" t="s">
        <v>12</v>
      </c>
      <c r="D55" s="39">
        <f t="shared" si="5"/>
        <v>0</v>
      </c>
      <c r="E55" s="39">
        <f t="shared" si="5"/>
        <v>0</v>
      </c>
      <c r="F55" s="39">
        <f t="shared" si="5"/>
        <v>0</v>
      </c>
      <c r="G55" s="39">
        <f t="shared" si="5"/>
        <v>0</v>
      </c>
      <c r="H55" s="39">
        <f t="shared" si="5"/>
        <v>0</v>
      </c>
      <c r="I55" s="25">
        <f t="shared" si="6"/>
        <v>0</v>
      </c>
      <c r="J55" s="19"/>
    </row>
    <row r="56" spans="1:10" ht="20.25" customHeight="1">
      <c r="A56" s="52" t="s">
        <v>46</v>
      </c>
      <c r="B56" s="55" t="s">
        <v>48</v>
      </c>
      <c r="C56" s="5" t="s">
        <v>3</v>
      </c>
      <c r="D56" s="39">
        <f>D57+D58+D59+D61+D60</f>
        <v>596.1</v>
      </c>
      <c r="E56" s="39">
        <f>E57+E58+E59+E61+E60</f>
        <v>596.1</v>
      </c>
      <c r="F56" s="39">
        <f>F57+F58+F59+F61+F60</f>
        <v>596.1</v>
      </c>
      <c r="G56" s="39">
        <f>G57+G58+G59+G61+G60</f>
        <v>596.1</v>
      </c>
      <c r="H56" s="39">
        <f>H57+H58+H59+H61+H60</f>
        <v>620</v>
      </c>
      <c r="I56" s="25">
        <f t="shared" si="6"/>
        <v>3004.4</v>
      </c>
      <c r="J56" s="9">
        <f>I57+I58+I59+I61+I60</f>
        <v>3004.4</v>
      </c>
    </row>
    <row r="57" spans="1:10" ht="60.75" customHeight="1">
      <c r="A57" s="53"/>
      <c r="B57" s="56"/>
      <c r="C57" s="8" t="s">
        <v>5</v>
      </c>
      <c r="D57" s="40">
        <f>595.6+0.5</f>
        <v>596.1</v>
      </c>
      <c r="E57" s="40">
        <v>596.1</v>
      </c>
      <c r="F57" s="40">
        <v>596.1</v>
      </c>
      <c r="G57" s="40">
        <v>596.1</v>
      </c>
      <c r="H57" s="40">
        <v>620</v>
      </c>
      <c r="I57" s="25">
        <f t="shared" si="6"/>
        <v>3004.4</v>
      </c>
      <c r="J57" s="9"/>
    </row>
    <row r="58" spans="1:10" ht="20.25" hidden="1" customHeight="1">
      <c r="A58" s="53"/>
      <c r="B58" s="56"/>
      <c r="C58" s="8" t="s">
        <v>10</v>
      </c>
      <c r="D58" s="40"/>
      <c r="E58" s="40"/>
      <c r="F58" s="40"/>
      <c r="G58" s="40"/>
      <c r="H58" s="40"/>
      <c r="I58" s="25">
        <f t="shared" si="6"/>
        <v>0</v>
      </c>
      <c r="J58" s="9"/>
    </row>
    <row r="59" spans="1:10" ht="20.25" hidden="1" customHeight="1">
      <c r="A59" s="53"/>
      <c r="B59" s="56"/>
      <c r="C59" s="8" t="s">
        <v>11</v>
      </c>
      <c r="D59" s="40"/>
      <c r="E59" s="40"/>
      <c r="F59" s="40"/>
      <c r="G59" s="40"/>
      <c r="H59" s="40"/>
      <c r="I59" s="25">
        <f t="shared" si="6"/>
        <v>0</v>
      </c>
      <c r="J59" s="9"/>
    </row>
    <row r="60" spans="1:10" ht="20.25" hidden="1" customHeight="1">
      <c r="A60" s="53"/>
      <c r="B60" s="56"/>
      <c r="C60" s="8" t="s">
        <v>20</v>
      </c>
      <c r="D60" s="40"/>
      <c r="E60" s="40"/>
      <c r="F60" s="40"/>
      <c r="G60" s="40"/>
      <c r="H60" s="40"/>
      <c r="I60" s="25">
        <f t="shared" si="6"/>
        <v>0</v>
      </c>
      <c r="J60" s="9"/>
    </row>
    <row r="61" spans="1:10" ht="39.75" hidden="1" customHeight="1">
      <c r="A61" s="54"/>
      <c r="B61" s="57"/>
      <c r="C61" s="8" t="s">
        <v>12</v>
      </c>
      <c r="D61" s="40"/>
      <c r="E61" s="40"/>
      <c r="F61" s="40"/>
      <c r="G61" s="40"/>
      <c r="H61" s="40"/>
      <c r="I61" s="25">
        <f t="shared" si="6"/>
        <v>0</v>
      </c>
      <c r="J61" s="9"/>
    </row>
    <row r="62" spans="1:10">
      <c r="A62" s="22"/>
      <c r="B62" s="23"/>
    </row>
  </sheetData>
  <mergeCells count="26">
    <mergeCell ref="B44:B49"/>
    <mergeCell ref="B39:B43"/>
    <mergeCell ref="A39:A43"/>
    <mergeCell ref="D4:M4"/>
    <mergeCell ref="D5:M5"/>
    <mergeCell ref="D6:M6"/>
    <mergeCell ref="B12:I12"/>
    <mergeCell ref="D11:I11"/>
    <mergeCell ref="B33:B38"/>
    <mergeCell ref="B28:B32"/>
    <mergeCell ref="A23:A27"/>
    <mergeCell ref="A13:I13"/>
    <mergeCell ref="B17:B22"/>
    <mergeCell ref="B14:B15"/>
    <mergeCell ref="B23:B27"/>
    <mergeCell ref="A33:A38"/>
    <mergeCell ref="A50:A55"/>
    <mergeCell ref="B50:B55"/>
    <mergeCell ref="D14:I14"/>
    <mergeCell ref="A56:A61"/>
    <mergeCell ref="B56:B61"/>
    <mergeCell ref="A28:A32"/>
    <mergeCell ref="C14:C15"/>
    <mergeCell ref="A17:A22"/>
    <mergeCell ref="A14:A15"/>
    <mergeCell ref="A44:A49"/>
  </mergeCells>
  <phoneticPr fontId="0" type="noConversion"/>
  <pageMargins left="0.70866141732283472" right="0.27559055118110237" top="0.47244094488188981" bottom="0.51181102362204722" header="0.47244094488188981" footer="0.31496062992125984"/>
  <pageSetup paperSize="9" scale="73" fitToHeight="2" orientation="landscape" r:id="rId1"/>
  <rowBreaks count="1" manualBreakCount="1">
    <brk id="2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130"/>
  <sheetViews>
    <sheetView tabSelected="1" view="pageBreakPreview" zoomScale="70" zoomScaleNormal="75" zoomScaleSheetLayoutView="70" workbookViewId="0">
      <pane ySplit="15" topLeftCell="A58" activePane="bottomLeft" state="frozen"/>
      <selection pane="bottomLeft" activeCell="H17" sqref="H17"/>
    </sheetView>
  </sheetViews>
  <sheetFormatPr defaultRowHeight="15"/>
  <cols>
    <col min="1" max="1" width="9.140625" style="11"/>
    <col min="2" max="2" width="51.5703125" style="12" customWidth="1"/>
    <col min="3" max="3" width="45.5703125" style="12" customWidth="1"/>
    <col min="4" max="4" width="54.5703125" style="11" customWidth="1"/>
    <col min="5" max="9" width="13.7109375" style="35" customWidth="1"/>
    <col min="10" max="10" width="13.7109375" style="11" bestFit="1" customWidth="1"/>
    <col min="11" max="11" width="26.42578125" style="11" customWidth="1"/>
    <col min="12" max="16384" width="9.140625" style="11"/>
  </cols>
  <sheetData>
    <row r="1" spans="1:15" ht="15.75" hidden="1">
      <c r="C1" s="10"/>
      <c r="E1" s="31"/>
      <c r="F1" s="31" t="s">
        <v>21</v>
      </c>
      <c r="G1" s="31"/>
      <c r="H1" s="31"/>
      <c r="I1" s="31"/>
      <c r="J1" s="10"/>
      <c r="K1" s="10"/>
    </row>
    <row r="2" spans="1:15" ht="15.75" hidden="1">
      <c r="C2" s="10"/>
      <c r="E2" s="31"/>
      <c r="F2" s="31" t="s">
        <v>18</v>
      </c>
      <c r="G2" s="31"/>
      <c r="H2" s="31"/>
      <c r="I2" s="31"/>
      <c r="J2" s="10"/>
      <c r="K2" s="10"/>
    </row>
    <row r="3" spans="1:15" ht="22.5" hidden="1" customHeight="1">
      <c r="C3" s="10"/>
      <c r="E3" s="31"/>
      <c r="F3" s="31" t="s">
        <v>37</v>
      </c>
      <c r="G3" s="31"/>
      <c r="H3" s="31"/>
      <c r="I3" s="31"/>
      <c r="J3" s="10"/>
      <c r="K3" s="10"/>
    </row>
    <row r="4" spans="1:15" ht="22.5" hidden="1" customHeight="1">
      <c r="C4" s="10"/>
      <c r="E4" s="31"/>
      <c r="F4" s="31"/>
      <c r="G4" s="31"/>
      <c r="H4" s="31"/>
      <c r="I4" s="31"/>
      <c r="J4" s="10"/>
      <c r="K4" s="10"/>
    </row>
    <row r="5" spans="1:15" ht="22.5" customHeight="1">
      <c r="C5" s="10"/>
      <c r="E5" s="31"/>
      <c r="F5" s="70" t="s">
        <v>21</v>
      </c>
      <c r="G5" s="70"/>
      <c r="H5" s="70"/>
      <c r="I5" s="70"/>
      <c r="J5" s="70"/>
      <c r="K5" s="70"/>
      <c r="L5" s="70"/>
      <c r="M5" s="70"/>
      <c r="N5" s="70"/>
      <c r="O5" s="70"/>
    </row>
    <row r="6" spans="1:15" ht="22.5" customHeight="1">
      <c r="C6" s="10"/>
      <c r="E6" s="31"/>
      <c r="F6" s="70" t="s">
        <v>18</v>
      </c>
      <c r="G6" s="70"/>
      <c r="H6" s="70"/>
      <c r="I6" s="70"/>
      <c r="J6" s="70"/>
      <c r="K6" s="70"/>
      <c r="L6" s="70"/>
      <c r="M6" s="70"/>
      <c r="N6" s="70"/>
      <c r="O6" s="70"/>
    </row>
    <row r="7" spans="1:15" ht="22.5" customHeight="1">
      <c r="C7" s="10"/>
      <c r="E7" s="31"/>
      <c r="F7" s="70" t="s">
        <v>55</v>
      </c>
      <c r="G7" s="70"/>
      <c r="H7" s="70"/>
      <c r="I7" s="70"/>
      <c r="J7" s="70"/>
      <c r="K7" s="70"/>
      <c r="L7" s="70"/>
      <c r="M7" s="70"/>
      <c r="N7" s="70"/>
      <c r="O7" s="70"/>
    </row>
    <row r="8" spans="1:15" ht="22.5" customHeight="1">
      <c r="C8" s="10"/>
      <c r="E8" s="31"/>
      <c r="F8" s="70" t="s">
        <v>50</v>
      </c>
      <c r="G8" s="70"/>
      <c r="H8" s="70"/>
      <c r="I8" s="70"/>
      <c r="J8" s="70"/>
      <c r="K8" s="10"/>
    </row>
    <row r="9" spans="1:15" ht="22.5" customHeight="1">
      <c r="C9" s="10"/>
      <c r="E9" s="31"/>
      <c r="F9" s="70" t="s">
        <v>33</v>
      </c>
      <c r="G9" s="70"/>
      <c r="H9" s="70"/>
      <c r="I9" s="70"/>
      <c r="J9" s="70"/>
      <c r="K9" s="10"/>
    </row>
    <row r="10" spans="1:15" ht="56.25" customHeight="1">
      <c r="C10" s="13"/>
      <c r="E10" s="32"/>
      <c r="F10" s="84" t="s">
        <v>41</v>
      </c>
      <c r="G10" s="84"/>
      <c r="H10" s="84"/>
      <c r="I10" s="84"/>
      <c r="J10" s="84"/>
      <c r="K10" s="10"/>
    </row>
    <row r="11" spans="1:15">
      <c r="E11" s="83"/>
      <c r="F11" s="83"/>
      <c r="G11" s="83"/>
      <c r="H11" s="83"/>
      <c r="I11" s="83"/>
      <c r="J11" s="83"/>
    </row>
    <row r="12" spans="1:15" ht="3" customHeight="1">
      <c r="E12" s="85"/>
      <c r="F12" s="85"/>
      <c r="G12" s="85"/>
      <c r="H12" s="85"/>
      <c r="I12" s="85"/>
      <c r="J12" s="85"/>
      <c r="K12" s="85"/>
    </row>
    <row r="13" spans="1:15" ht="58.5" customHeight="1">
      <c r="B13" s="86" t="s">
        <v>42</v>
      </c>
      <c r="C13" s="86"/>
      <c r="D13" s="86"/>
      <c r="E13" s="86"/>
      <c r="F13" s="86"/>
      <c r="G13" s="86"/>
      <c r="H13" s="86"/>
      <c r="I13" s="86"/>
      <c r="J13" s="86"/>
    </row>
    <row r="14" spans="1:15" ht="38.25" customHeight="1">
      <c r="A14" s="87"/>
      <c r="B14" s="58" t="s">
        <v>0</v>
      </c>
      <c r="C14" s="58" t="s">
        <v>1</v>
      </c>
      <c r="D14" s="58" t="s">
        <v>22</v>
      </c>
      <c r="E14" s="58"/>
      <c r="F14" s="58"/>
      <c r="G14" s="58"/>
      <c r="H14" s="58"/>
      <c r="I14" s="58"/>
      <c r="J14" s="58"/>
    </row>
    <row r="15" spans="1:15" ht="15.75">
      <c r="A15" s="87"/>
      <c r="B15" s="58"/>
      <c r="C15" s="58"/>
      <c r="D15" s="58"/>
      <c r="E15" s="33" t="s">
        <v>35</v>
      </c>
      <c r="F15" s="44" t="s">
        <v>36</v>
      </c>
      <c r="G15" s="33" t="s">
        <v>38</v>
      </c>
      <c r="H15" s="33" t="s">
        <v>39</v>
      </c>
      <c r="I15" s="33" t="s">
        <v>40</v>
      </c>
      <c r="J15" s="4" t="s">
        <v>2</v>
      </c>
    </row>
    <row r="16" spans="1:15" ht="15.75">
      <c r="A16" s="4">
        <v>1</v>
      </c>
      <c r="B16" s="4">
        <v>2</v>
      </c>
      <c r="C16" s="4">
        <v>3</v>
      </c>
      <c r="D16" s="4">
        <v>4</v>
      </c>
      <c r="E16" s="34">
        <v>8</v>
      </c>
      <c r="F16" s="34">
        <v>9</v>
      </c>
      <c r="G16" s="34">
        <v>10</v>
      </c>
      <c r="H16" s="34">
        <v>11</v>
      </c>
      <c r="I16" s="34">
        <v>12</v>
      </c>
      <c r="J16" s="4">
        <v>13</v>
      </c>
    </row>
    <row r="17" spans="1:11" s="16" customFormat="1" ht="22.15" customHeight="1">
      <c r="A17" s="88">
        <v>1</v>
      </c>
      <c r="B17" s="89" t="s">
        <v>43</v>
      </c>
      <c r="C17" s="89" t="s">
        <v>23</v>
      </c>
      <c r="D17" s="14" t="s">
        <v>24</v>
      </c>
      <c r="E17" s="25">
        <f t="shared" ref="E17:H18" si="0">E20+E23+E26+E32+E29</f>
        <v>28106.999999999996</v>
      </c>
      <c r="F17" s="25">
        <f t="shared" si="0"/>
        <v>30645.899999999998</v>
      </c>
      <c r="G17" s="25">
        <f t="shared" si="0"/>
        <v>30645.899999999998</v>
      </c>
      <c r="H17" s="25">
        <f>H20+H23+H26+H32+H29</f>
        <v>30645.899999999998</v>
      </c>
      <c r="I17" s="25">
        <f>I20+I23+I26+I32+I29</f>
        <v>49716.6</v>
      </c>
      <c r="J17" s="15">
        <f t="shared" ref="J17:J48" si="1">SUM(E17:I17)</f>
        <v>169761.3</v>
      </c>
      <c r="K17" s="17">
        <f>J21+J22+J23+J26+J29+J32</f>
        <v>169761.3</v>
      </c>
    </row>
    <row r="18" spans="1:11" s="16" customFormat="1" ht="39" customHeight="1">
      <c r="A18" s="88"/>
      <c r="B18" s="89"/>
      <c r="C18" s="89"/>
      <c r="D18" s="14" t="s">
        <v>25</v>
      </c>
      <c r="E18" s="25">
        <f t="shared" si="0"/>
        <v>338</v>
      </c>
      <c r="F18" s="25">
        <f t="shared" si="0"/>
        <v>132</v>
      </c>
      <c r="G18" s="25">
        <f t="shared" si="0"/>
        <v>132</v>
      </c>
      <c r="H18" s="25">
        <f t="shared" si="0"/>
        <v>132</v>
      </c>
      <c r="I18" s="25">
        <f>I21+I24+I27+I33+I30</f>
        <v>0</v>
      </c>
      <c r="J18" s="15">
        <f t="shared" si="1"/>
        <v>734</v>
      </c>
    </row>
    <row r="19" spans="1:11" s="16" customFormat="1" ht="25.5" customHeight="1">
      <c r="A19" s="88"/>
      <c r="B19" s="89"/>
      <c r="C19" s="89"/>
      <c r="D19" s="14" t="s">
        <v>26</v>
      </c>
      <c r="E19" s="25">
        <f>E22+E25+E28+E34+E31</f>
        <v>27768.999999999996</v>
      </c>
      <c r="F19" s="25">
        <f>F22+F25+F28+F34+F31</f>
        <v>30513.899999999998</v>
      </c>
      <c r="G19" s="25">
        <f>G22+G25+G28+G34+G31</f>
        <v>30513.899999999998</v>
      </c>
      <c r="H19" s="25">
        <f>H22+H25+H28+H34+H31</f>
        <v>30513.899999999998</v>
      </c>
      <c r="I19" s="25">
        <f>I22+I25+I28+I34+I31</f>
        <v>49716.6</v>
      </c>
      <c r="J19" s="15">
        <f t="shared" si="1"/>
        <v>169027.3</v>
      </c>
    </row>
    <row r="20" spans="1:11" s="16" customFormat="1" ht="24.75" customHeight="1">
      <c r="A20" s="88"/>
      <c r="B20" s="89"/>
      <c r="C20" s="60" t="s">
        <v>27</v>
      </c>
      <c r="D20" s="14" t="s">
        <v>24</v>
      </c>
      <c r="E20" s="25">
        <f>E21+E22</f>
        <v>3979.2</v>
      </c>
      <c r="F20" s="25">
        <f>F21+F22</f>
        <v>4543.6000000000004</v>
      </c>
      <c r="G20" s="25">
        <f>G21+G22</f>
        <v>4543.6000000000004</v>
      </c>
      <c r="H20" s="25">
        <f>H21+H22</f>
        <v>4543.6000000000004</v>
      </c>
      <c r="I20" s="25">
        <f>I21+I22</f>
        <v>3744.7</v>
      </c>
      <c r="J20" s="15">
        <f t="shared" si="1"/>
        <v>21354.7</v>
      </c>
    </row>
    <row r="21" spans="1:11" s="16" customFormat="1" ht="34.5" customHeight="1">
      <c r="A21" s="88"/>
      <c r="B21" s="89"/>
      <c r="C21" s="61"/>
      <c r="D21" s="14" t="s">
        <v>25</v>
      </c>
      <c r="E21" s="25">
        <f>E48+E123</f>
        <v>338</v>
      </c>
      <c r="F21" s="25">
        <f>F48+F123</f>
        <v>132</v>
      </c>
      <c r="G21" s="25">
        <f>G48+G123</f>
        <v>132</v>
      </c>
      <c r="H21" s="25">
        <f>H48+H123</f>
        <v>132</v>
      </c>
      <c r="I21" s="25">
        <f>I48+I123</f>
        <v>0</v>
      </c>
      <c r="J21" s="15">
        <f t="shared" si="1"/>
        <v>734</v>
      </c>
    </row>
    <row r="22" spans="1:11" s="16" customFormat="1" ht="28.5" customHeight="1">
      <c r="A22" s="88"/>
      <c r="B22" s="89"/>
      <c r="C22" s="62"/>
      <c r="D22" s="14" t="s">
        <v>26</v>
      </c>
      <c r="E22" s="25">
        <f>E49+E70+E124</f>
        <v>3641.2</v>
      </c>
      <c r="F22" s="25">
        <f>F49+F70+F124</f>
        <v>4411.6000000000004</v>
      </c>
      <c r="G22" s="25">
        <f>G49+G70+G124</f>
        <v>4411.6000000000004</v>
      </c>
      <c r="H22" s="25">
        <f>H49+H70+H124</f>
        <v>4411.6000000000004</v>
      </c>
      <c r="I22" s="25">
        <f>I49+I70+I124</f>
        <v>3744.7</v>
      </c>
      <c r="J22" s="15">
        <f t="shared" si="1"/>
        <v>20620.7</v>
      </c>
    </row>
    <row r="23" spans="1:11" s="16" customFormat="1" ht="25.5" customHeight="1">
      <c r="A23" s="88"/>
      <c r="B23" s="89"/>
      <c r="C23" s="60" t="s">
        <v>28</v>
      </c>
      <c r="D23" s="14" t="s">
        <v>24</v>
      </c>
      <c r="E23" s="25">
        <f>E24+E25</f>
        <v>2698.6</v>
      </c>
      <c r="F23" s="25">
        <f>F24+F25</f>
        <v>2486.4</v>
      </c>
      <c r="G23" s="25">
        <f>G24+G25</f>
        <v>2486.4</v>
      </c>
      <c r="H23" s="25">
        <f>H24+H25</f>
        <v>2486.4</v>
      </c>
      <c r="I23" s="25">
        <f>I24+I25</f>
        <v>2314.4</v>
      </c>
      <c r="J23" s="15">
        <f t="shared" si="1"/>
        <v>12472.199999999999</v>
      </c>
    </row>
    <row r="24" spans="1:11" s="16" customFormat="1" ht="39" customHeight="1">
      <c r="A24" s="88"/>
      <c r="B24" s="89"/>
      <c r="C24" s="61"/>
      <c r="D24" s="14" t="s">
        <v>25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15">
        <f t="shared" si="1"/>
        <v>0</v>
      </c>
    </row>
    <row r="25" spans="1:11" s="16" customFormat="1" ht="25.5" customHeight="1">
      <c r="A25" s="88"/>
      <c r="B25" s="89"/>
      <c r="C25" s="62"/>
      <c r="D25" s="14" t="s">
        <v>26</v>
      </c>
      <c r="E25" s="25">
        <f>E38+E71</f>
        <v>2698.6</v>
      </c>
      <c r="F25" s="25">
        <f>F38+F71</f>
        <v>2486.4</v>
      </c>
      <c r="G25" s="25">
        <f>G38+G71</f>
        <v>2486.4</v>
      </c>
      <c r="H25" s="25">
        <f>H38+H71</f>
        <v>2486.4</v>
      </c>
      <c r="I25" s="25">
        <f>I38+I71</f>
        <v>2314.4</v>
      </c>
      <c r="J25" s="15">
        <f t="shared" si="1"/>
        <v>12472.199999999999</v>
      </c>
    </row>
    <row r="26" spans="1:11" s="16" customFormat="1" ht="27.75" customHeight="1">
      <c r="A26" s="88"/>
      <c r="B26" s="89"/>
      <c r="C26" s="60" t="s">
        <v>29</v>
      </c>
      <c r="D26" s="14" t="s">
        <v>24</v>
      </c>
      <c r="E26" s="25">
        <f>E27+E28</f>
        <v>20774.599999999999</v>
      </c>
      <c r="F26" s="25">
        <f>F27+F28</f>
        <v>23191.599999999999</v>
      </c>
      <c r="G26" s="25">
        <f>G27+G28</f>
        <v>23191.599999999999</v>
      </c>
      <c r="H26" s="25">
        <f>H27+H28</f>
        <v>23191.599999999999</v>
      </c>
      <c r="I26" s="25">
        <f>I27+I28</f>
        <v>43334.5</v>
      </c>
      <c r="J26" s="15">
        <f t="shared" si="1"/>
        <v>133683.9</v>
      </c>
    </row>
    <row r="27" spans="1:11" s="16" customFormat="1" ht="39" customHeight="1">
      <c r="A27" s="88"/>
      <c r="B27" s="89"/>
      <c r="C27" s="61"/>
      <c r="D27" s="14" t="s">
        <v>25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15">
        <f t="shared" si="1"/>
        <v>0</v>
      </c>
    </row>
    <row r="28" spans="1:11" s="16" customFormat="1" ht="39" customHeight="1">
      <c r="A28" s="88"/>
      <c r="B28" s="89"/>
      <c r="C28" s="62"/>
      <c r="D28" s="14" t="s">
        <v>26</v>
      </c>
      <c r="E28" s="25">
        <f>E41+E74</f>
        <v>20774.599999999999</v>
      </c>
      <c r="F28" s="25">
        <f>F41+F74</f>
        <v>23191.599999999999</v>
      </c>
      <c r="G28" s="25">
        <f>G41+G74</f>
        <v>23191.599999999999</v>
      </c>
      <c r="H28" s="25">
        <f>H41+H74</f>
        <v>23191.599999999999</v>
      </c>
      <c r="I28" s="25">
        <f>I41+I74</f>
        <v>43334.5</v>
      </c>
      <c r="J28" s="15">
        <f t="shared" si="1"/>
        <v>133683.9</v>
      </c>
    </row>
    <row r="29" spans="1:11" s="16" customFormat="1" ht="39" customHeight="1">
      <c r="A29" s="88"/>
      <c r="B29" s="89"/>
      <c r="C29" s="60" t="s">
        <v>30</v>
      </c>
      <c r="D29" s="14" t="s">
        <v>31</v>
      </c>
      <c r="E29" s="25">
        <f>E31</f>
        <v>294.8</v>
      </c>
      <c r="F29" s="25">
        <f>F31</f>
        <v>294.8</v>
      </c>
      <c r="G29" s="25">
        <f>G31</f>
        <v>294.8</v>
      </c>
      <c r="H29" s="25">
        <f>H31</f>
        <v>294.8</v>
      </c>
      <c r="I29" s="25">
        <f>I31</f>
        <v>294.8</v>
      </c>
      <c r="J29" s="15">
        <f t="shared" si="1"/>
        <v>1474</v>
      </c>
    </row>
    <row r="30" spans="1:11" s="16" customFormat="1" ht="39" customHeight="1">
      <c r="A30" s="88"/>
      <c r="B30" s="89"/>
      <c r="C30" s="61"/>
      <c r="D30" s="14" t="s">
        <v>25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15">
        <f t="shared" si="1"/>
        <v>0</v>
      </c>
    </row>
    <row r="31" spans="1:11" s="16" customFormat="1" ht="39" customHeight="1">
      <c r="A31" s="88"/>
      <c r="B31" s="89"/>
      <c r="C31" s="62"/>
      <c r="D31" s="14" t="s">
        <v>26</v>
      </c>
      <c r="E31" s="25">
        <f>E79</f>
        <v>294.8</v>
      </c>
      <c r="F31" s="25">
        <f>F79</f>
        <v>294.8</v>
      </c>
      <c r="G31" s="25">
        <f>G79</f>
        <v>294.8</v>
      </c>
      <c r="H31" s="25">
        <f>H79</f>
        <v>294.8</v>
      </c>
      <c r="I31" s="25">
        <f>I79</f>
        <v>294.8</v>
      </c>
      <c r="J31" s="15">
        <f t="shared" si="1"/>
        <v>1474</v>
      </c>
    </row>
    <row r="32" spans="1:11" s="16" customFormat="1" ht="31.15" customHeight="1">
      <c r="A32" s="88"/>
      <c r="B32" s="89"/>
      <c r="C32" s="89" t="s">
        <v>12</v>
      </c>
      <c r="D32" s="14" t="s">
        <v>24</v>
      </c>
      <c r="E32" s="25">
        <f>E34</f>
        <v>359.8</v>
      </c>
      <c r="F32" s="25">
        <f>F34</f>
        <v>129.5</v>
      </c>
      <c r="G32" s="25">
        <f>G34</f>
        <v>129.5</v>
      </c>
      <c r="H32" s="25">
        <f>H34</f>
        <v>129.5</v>
      </c>
      <c r="I32" s="25">
        <f>I34</f>
        <v>28.2</v>
      </c>
      <c r="J32" s="15">
        <f t="shared" si="1"/>
        <v>776.5</v>
      </c>
    </row>
    <row r="33" spans="1:10" s="16" customFormat="1" ht="35.25" customHeight="1">
      <c r="A33" s="88"/>
      <c r="B33" s="89"/>
      <c r="C33" s="89"/>
      <c r="D33" s="14" t="s">
        <v>25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15">
        <f t="shared" si="1"/>
        <v>0</v>
      </c>
    </row>
    <row r="34" spans="1:10" s="16" customFormat="1" ht="42" customHeight="1">
      <c r="A34" s="88"/>
      <c r="B34" s="89"/>
      <c r="C34" s="89"/>
      <c r="D34" s="14" t="s">
        <v>26</v>
      </c>
      <c r="E34" s="25">
        <f>E46+E82</f>
        <v>359.8</v>
      </c>
      <c r="F34" s="25">
        <f>F46+F82</f>
        <v>129.5</v>
      </c>
      <c r="G34" s="25">
        <f>G46+G82</f>
        <v>129.5</v>
      </c>
      <c r="H34" s="25">
        <f>H46+H82</f>
        <v>129.5</v>
      </c>
      <c r="I34" s="25">
        <f>I46+I82</f>
        <v>28.2</v>
      </c>
      <c r="J34" s="15">
        <f t="shared" si="1"/>
        <v>776.5</v>
      </c>
    </row>
    <row r="35" spans="1:10" s="16" customFormat="1" ht="24.6" customHeight="1">
      <c r="A35" s="88" t="s">
        <v>8</v>
      </c>
      <c r="B35" s="64" t="s">
        <v>4</v>
      </c>
      <c r="C35" s="89" t="s">
        <v>23</v>
      </c>
      <c r="D35" s="14" t="s">
        <v>31</v>
      </c>
      <c r="E35" s="25">
        <f>E38+E41+E47+E44</f>
        <v>4505.6000000000004</v>
      </c>
      <c r="F35" s="25">
        <f>F38+F41+F47+F44</f>
        <v>3963.5</v>
      </c>
      <c r="G35" s="25">
        <f>G38+G41+G47+G44</f>
        <v>3963.5</v>
      </c>
      <c r="H35" s="25">
        <f>H38+H41+H47+H44</f>
        <v>3963.5</v>
      </c>
      <c r="I35" s="25">
        <f>I38+I41+I47+I44</f>
        <v>4573.3999999999996</v>
      </c>
      <c r="J35" s="15">
        <f t="shared" si="1"/>
        <v>20969.5</v>
      </c>
    </row>
    <row r="36" spans="1:10" s="16" customFormat="1" ht="39" customHeight="1">
      <c r="A36" s="88"/>
      <c r="B36" s="65"/>
      <c r="C36" s="89"/>
      <c r="D36" s="14" t="s">
        <v>25</v>
      </c>
      <c r="E36" s="25">
        <f>E39+E42+E48</f>
        <v>295</v>
      </c>
      <c r="F36" s="25">
        <f>F39+F42+F48</f>
        <v>89</v>
      </c>
      <c r="G36" s="25">
        <f>G39+G42+G48</f>
        <v>89</v>
      </c>
      <c r="H36" s="25">
        <f>H39+H42+H48</f>
        <v>89</v>
      </c>
      <c r="I36" s="25">
        <f>I39+I42+I48</f>
        <v>0</v>
      </c>
      <c r="J36" s="15">
        <f t="shared" si="1"/>
        <v>562</v>
      </c>
    </row>
    <row r="37" spans="1:10" s="16" customFormat="1" ht="31.5" customHeight="1">
      <c r="A37" s="88"/>
      <c r="B37" s="65"/>
      <c r="C37" s="89"/>
      <c r="D37" s="14" t="s">
        <v>26</v>
      </c>
      <c r="E37" s="25">
        <f>E40+E43+E49+E46</f>
        <v>4210.6000000000004</v>
      </c>
      <c r="F37" s="25">
        <f>F40+F43+F49+F46</f>
        <v>3874.5</v>
      </c>
      <c r="G37" s="25">
        <f>G40+G43+G49+G46</f>
        <v>3874.5</v>
      </c>
      <c r="H37" s="25">
        <f>H40+H43+H49+H46</f>
        <v>3874.5</v>
      </c>
      <c r="I37" s="25">
        <f>I40+I43+I49+I46</f>
        <v>4573.3999999999996</v>
      </c>
      <c r="J37" s="15">
        <f t="shared" si="1"/>
        <v>20407.5</v>
      </c>
    </row>
    <row r="38" spans="1:10" s="16" customFormat="1" ht="31.5" customHeight="1">
      <c r="A38" s="88"/>
      <c r="B38" s="65"/>
      <c r="C38" s="89" t="s">
        <v>28</v>
      </c>
      <c r="D38" s="14" t="s">
        <v>31</v>
      </c>
      <c r="E38" s="25">
        <f>E40</f>
        <v>1096.0999999999999</v>
      </c>
      <c r="F38" s="25">
        <f>F40</f>
        <v>690</v>
      </c>
      <c r="G38" s="25">
        <f>G40</f>
        <v>690</v>
      </c>
      <c r="H38" s="25">
        <f>H40</f>
        <v>690</v>
      </c>
      <c r="I38" s="25">
        <f>I40</f>
        <v>624</v>
      </c>
      <c r="J38" s="15">
        <f t="shared" si="1"/>
        <v>3790.1</v>
      </c>
    </row>
    <row r="39" spans="1:10" s="16" customFormat="1" ht="31.5" customHeight="1">
      <c r="A39" s="88"/>
      <c r="B39" s="65"/>
      <c r="C39" s="89"/>
      <c r="D39" s="14" t="s">
        <v>25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15">
        <f t="shared" si="1"/>
        <v>0</v>
      </c>
    </row>
    <row r="40" spans="1:10" s="16" customFormat="1" ht="31.5" customHeight="1">
      <c r="A40" s="88"/>
      <c r="B40" s="65"/>
      <c r="C40" s="89"/>
      <c r="D40" s="14" t="s">
        <v>26</v>
      </c>
      <c r="E40" s="25">
        <f>E55</f>
        <v>1096.0999999999999</v>
      </c>
      <c r="F40" s="25">
        <f>F55</f>
        <v>690</v>
      </c>
      <c r="G40" s="25">
        <f>G55</f>
        <v>690</v>
      </c>
      <c r="H40" s="25">
        <f>H55</f>
        <v>690</v>
      </c>
      <c r="I40" s="25">
        <f>I55</f>
        <v>624</v>
      </c>
      <c r="J40" s="15">
        <f t="shared" si="1"/>
        <v>3790.1</v>
      </c>
    </row>
    <row r="41" spans="1:10" s="16" customFormat="1" ht="31.5" customHeight="1">
      <c r="A41" s="88"/>
      <c r="B41" s="65"/>
      <c r="C41" s="89" t="s">
        <v>29</v>
      </c>
      <c r="D41" s="14" t="s">
        <v>31</v>
      </c>
      <c r="E41" s="25">
        <f>E43</f>
        <v>2739.3</v>
      </c>
      <c r="F41" s="25">
        <f>F43</f>
        <v>3150</v>
      </c>
      <c r="G41" s="25">
        <f>G43</f>
        <v>3150</v>
      </c>
      <c r="H41" s="25">
        <f>H43</f>
        <v>3150</v>
      </c>
      <c r="I41" s="25">
        <f>I43</f>
        <v>3921.2</v>
      </c>
      <c r="J41" s="15">
        <f t="shared" si="1"/>
        <v>16110.5</v>
      </c>
    </row>
    <row r="42" spans="1:10" s="16" customFormat="1" ht="31.5" customHeight="1">
      <c r="A42" s="88"/>
      <c r="B42" s="65"/>
      <c r="C42" s="89"/>
      <c r="D42" s="14" t="s">
        <v>25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15">
        <f t="shared" si="1"/>
        <v>0</v>
      </c>
    </row>
    <row r="43" spans="1:10" s="16" customFormat="1" ht="31.5" customHeight="1">
      <c r="A43" s="88"/>
      <c r="B43" s="65"/>
      <c r="C43" s="89"/>
      <c r="D43" s="14" t="s">
        <v>26</v>
      </c>
      <c r="E43" s="25">
        <f>E58</f>
        <v>2739.3</v>
      </c>
      <c r="F43" s="25">
        <f>F58</f>
        <v>3150</v>
      </c>
      <c r="G43" s="25">
        <f>G58</f>
        <v>3150</v>
      </c>
      <c r="H43" s="25">
        <f>H58</f>
        <v>3150</v>
      </c>
      <c r="I43" s="25">
        <f>I58</f>
        <v>3921.2</v>
      </c>
      <c r="J43" s="15">
        <f t="shared" si="1"/>
        <v>16110.5</v>
      </c>
    </row>
    <row r="44" spans="1:10" s="16" customFormat="1" ht="31.5" customHeight="1">
      <c r="A44" s="88"/>
      <c r="B44" s="65"/>
      <c r="C44" s="89" t="s">
        <v>12</v>
      </c>
      <c r="D44" s="14" t="s">
        <v>31</v>
      </c>
      <c r="E44" s="25">
        <f>E46</f>
        <v>359.8</v>
      </c>
      <c r="F44" s="25">
        <f>F46</f>
        <v>24.5</v>
      </c>
      <c r="G44" s="25">
        <f>G46</f>
        <v>24.5</v>
      </c>
      <c r="H44" s="25">
        <f>H46</f>
        <v>24.5</v>
      </c>
      <c r="I44" s="25">
        <f>I46</f>
        <v>28.2</v>
      </c>
      <c r="J44" s="15">
        <f t="shared" si="1"/>
        <v>461.5</v>
      </c>
    </row>
    <row r="45" spans="1:10" s="16" customFormat="1" ht="31.5" customHeight="1">
      <c r="A45" s="88"/>
      <c r="B45" s="65"/>
      <c r="C45" s="89"/>
      <c r="D45" s="14" t="s">
        <v>25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15">
        <f t="shared" si="1"/>
        <v>0</v>
      </c>
    </row>
    <row r="46" spans="1:10" s="16" customFormat="1" ht="31.5" customHeight="1">
      <c r="A46" s="88"/>
      <c r="B46" s="65"/>
      <c r="C46" s="89"/>
      <c r="D46" s="14" t="s">
        <v>26</v>
      </c>
      <c r="E46" s="25">
        <f>E61</f>
        <v>359.8</v>
      </c>
      <c r="F46" s="25">
        <f>F61</f>
        <v>24.5</v>
      </c>
      <c r="G46" s="25">
        <f>G61</f>
        <v>24.5</v>
      </c>
      <c r="H46" s="25">
        <f>H61</f>
        <v>24.5</v>
      </c>
      <c r="I46" s="25">
        <f>I61</f>
        <v>28.2</v>
      </c>
      <c r="J46" s="15">
        <f t="shared" si="1"/>
        <v>461.5</v>
      </c>
    </row>
    <row r="47" spans="1:10" s="16" customFormat="1" ht="31.5" customHeight="1">
      <c r="A47" s="88"/>
      <c r="B47" s="65"/>
      <c r="C47" s="89" t="s">
        <v>19</v>
      </c>
      <c r="D47" s="14" t="s">
        <v>31</v>
      </c>
      <c r="E47" s="25">
        <f t="shared" ref="E47:H48" si="2">E62</f>
        <v>310.39999999999998</v>
      </c>
      <c r="F47" s="25">
        <f t="shared" si="2"/>
        <v>99</v>
      </c>
      <c r="G47" s="25">
        <f t="shared" si="2"/>
        <v>99</v>
      </c>
      <c r="H47" s="25">
        <f t="shared" si="2"/>
        <v>99</v>
      </c>
      <c r="I47" s="25">
        <f>I62</f>
        <v>0</v>
      </c>
      <c r="J47" s="15">
        <f t="shared" si="1"/>
        <v>607.4</v>
      </c>
    </row>
    <row r="48" spans="1:10" s="16" customFormat="1" ht="31.5" customHeight="1">
      <c r="A48" s="88"/>
      <c r="B48" s="65"/>
      <c r="C48" s="89"/>
      <c r="D48" s="14" t="s">
        <v>25</v>
      </c>
      <c r="E48" s="25">
        <f>E63</f>
        <v>295</v>
      </c>
      <c r="F48" s="25">
        <f t="shared" si="2"/>
        <v>89</v>
      </c>
      <c r="G48" s="25">
        <f t="shared" si="2"/>
        <v>89</v>
      </c>
      <c r="H48" s="25">
        <f>H63</f>
        <v>89</v>
      </c>
      <c r="I48" s="25">
        <f>I63</f>
        <v>0</v>
      </c>
      <c r="J48" s="15">
        <f t="shared" si="1"/>
        <v>562</v>
      </c>
    </row>
    <row r="49" spans="1:10" s="16" customFormat="1" ht="37.5" customHeight="1">
      <c r="A49" s="88"/>
      <c r="B49" s="66"/>
      <c r="C49" s="89"/>
      <c r="D49" s="14" t="s">
        <v>26</v>
      </c>
      <c r="E49" s="25">
        <f>E64</f>
        <v>15.4</v>
      </c>
      <c r="F49" s="25">
        <f>F64</f>
        <v>10</v>
      </c>
      <c r="G49" s="25">
        <f>G64</f>
        <v>10</v>
      </c>
      <c r="H49" s="25">
        <f>H64</f>
        <v>10</v>
      </c>
      <c r="I49" s="25">
        <f>I64</f>
        <v>0</v>
      </c>
      <c r="J49" s="15">
        <f t="shared" ref="J49:J80" si="3">SUM(E49:I49)</f>
        <v>45.4</v>
      </c>
    </row>
    <row r="50" spans="1:10" ht="24.6" customHeight="1">
      <c r="A50" s="90" t="s">
        <v>32</v>
      </c>
      <c r="B50" s="73" t="s">
        <v>52</v>
      </c>
      <c r="C50" s="91" t="s">
        <v>23</v>
      </c>
      <c r="D50" s="8" t="s">
        <v>31</v>
      </c>
      <c r="E50" s="25">
        <f>E52+E51</f>
        <v>4505.5999999999995</v>
      </c>
      <c r="F50" s="25">
        <f>F52+F51</f>
        <v>3963.5</v>
      </c>
      <c r="G50" s="25">
        <f>G52+G51</f>
        <v>3963.5</v>
      </c>
      <c r="H50" s="25">
        <f>H52+H51</f>
        <v>3963.5</v>
      </c>
      <c r="I50" s="25">
        <f>I52+I51</f>
        <v>4573.3999999999996</v>
      </c>
      <c r="J50" s="15">
        <f t="shared" si="3"/>
        <v>20969.5</v>
      </c>
    </row>
    <row r="51" spans="1:10" ht="39" customHeight="1">
      <c r="A51" s="90"/>
      <c r="B51" s="74"/>
      <c r="C51" s="91"/>
      <c r="D51" s="8" t="s">
        <v>25</v>
      </c>
      <c r="E51" s="25">
        <f>E54+E57+E63+E60</f>
        <v>295</v>
      </c>
      <c r="F51" s="25">
        <f>F54+F57+F63+F60</f>
        <v>89</v>
      </c>
      <c r="G51" s="25">
        <f>G54+G57+G63+G60</f>
        <v>89</v>
      </c>
      <c r="H51" s="25">
        <f>H54+H57+H63+H60</f>
        <v>89</v>
      </c>
      <c r="I51" s="25">
        <f>I54+I57+I63+I60</f>
        <v>0</v>
      </c>
      <c r="J51" s="15">
        <f t="shared" si="3"/>
        <v>562</v>
      </c>
    </row>
    <row r="52" spans="1:10" ht="31.5" customHeight="1">
      <c r="A52" s="90"/>
      <c r="B52" s="74"/>
      <c r="C52" s="91"/>
      <c r="D52" s="8" t="s">
        <v>26</v>
      </c>
      <c r="E52" s="25">
        <f>E55+E58+E61+E64</f>
        <v>4210.5999999999995</v>
      </c>
      <c r="F52" s="25">
        <f>F55+F58+F61+F64</f>
        <v>3874.5</v>
      </c>
      <c r="G52" s="25">
        <f>G55+G58+G61+G64</f>
        <v>3874.5</v>
      </c>
      <c r="H52" s="25">
        <f>H55+H58+H61+H64</f>
        <v>3874.5</v>
      </c>
      <c r="I52" s="25">
        <f>I55+I58+I61+I64</f>
        <v>4573.3999999999996</v>
      </c>
      <c r="J52" s="15">
        <f t="shared" si="3"/>
        <v>20407.5</v>
      </c>
    </row>
    <row r="53" spans="1:10" ht="31.5" customHeight="1">
      <c r="A53" s="90"/>
      <c r="B53" s="74"/>
      <c r="C53" s="91" t="s">
        <v>28</v>
      </c>
      <c r="D53" s="8" t="s">
        <v>31</v>
      </c>
      <c r="E53" s="25">
        <f>E55</f>
        <v>1096.0999999999999</v>
      </c>
      <c r="F53" s="25">
        <f>F55</f>
        <v>690</v>
      </c>
      <c r="G53" s="25">
        <f>G55</f>
        <v>690</v>
      </c>
      <c r="H53" s="25">
        <f>H55</f>
        <v>690</v>
      </c>
      <c r="I53" s="25">
        <f>I55</f>
        <v>624</v>
      </c>
      <c r="J53" s="15">
        <f t="shared" si="3"/>
        <v>3790.1</v>
      </c>
    </row>
    <row r="54" spans="1:10" ht="31.5" customHeight="1">
      <c r="A54" s="90"/>
      <c r="B54" s="74"/>
      <c r="C54" s="91"/>
      <c r="D54" s="8" t="s">
        <v>25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15">
        <f t="shared" si="3"/>
        <v>0</v>
      </c>
    </row>
    <row r="55" spans="1:10" ht="31.5" customHeight="1">
      <c r="A55" s="90"/>
      <c r="B55" s="74"/>
      <c r="C55" s="91"/>
      <c r="D55" s="8" t="s">
        <v>26</v>
      </c>
      <c r="E55" s="21">
        <f>'Приложение 5'!D29</f>
        <v>1096.0999999999999</v>
      </c>
      <c r="F55" s="21">
        <f>'Приложение 5'!E29</f>
        <v>690</v>
      </c>
      <c r="G55" s="21">
        <f>'Приложение 5'!F29</f>
        <v>690</v>
      </c>
      <c r="H55" s="21">
        <f>'Приложение 5'!G29</f>
        <v>690</v>
      </c>
      <c r="I55" s="21">
        <f>'Приложение 5'!H29</f>
        <v>624</v>
      </c>
      <c r="J55" s="15">
        <f t="shared" si="3"/>
        <v>3790.1</v>
      </c>
    </row>
    <row r="56" spans="1:10" ht="31.5" customHeight="1">
      <c r="A56" s="90"/>
      <c r="B56" s="74"/>
      <c r="C56" s="91" t="s">
        <v>29</v>
      </c>
      <c r="D56" s="8" t="s">
        <v>31</v>
      </c>
      <c r="E56" s="25">
        <f>E58</f>
        <v>2739.3</v>
      </c>
      <c r="F56" s="25">
        <f>F58</f>
        <v>3150</v>
      </c>
      <c r="G56" s="25">
        <f>G58</f>
        <v>3150</v>
      </c>
      <c r="H56" s="25">
        <f>H58</f>
        <v>3150</v>
      </c>
      <c r="I56" s="25">
        <f>I58</f>
        <v>3921.2</v>
      </c>
      <c r="J56" s="15">
        <f t="shared" si="3"/>
        <v>16110.5</v>
      </c>
    </row>
    <row r="57" spans="1:10" ht="31.5" customHeight="1">
      <c r="A57" s="90"/>
      <c r="B57" s="74"/>
      <c r="C57" s="91"/>
      <c r="D57" s="8" t="s">
        <v>25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15">
        <f t="shared" si="3"/>
        <v>0</v>
      </c>
    </row>
    <row r="58" spans="1:10" ht="31.5" customHeight="1">
      <c r="A58" s="90"/>
      <c r="B58" s="74"/>
      <c r="C58" s="91"/>
      <c r="D58" s="8" t="s">
        <v>26</v>
      </c>
      <c r="E58" s="21">
        <f>'Приложение 5'!D30</f>
        <v>2739.3</v>
      </c>
      <c r="F58" s="21">
        <f>'Приложение 5'!E30</f>
        <v>3150</v>
      </c>
      <c r="G58" s="21">
        <f>'Приложение 5'!F30</f>
        <v>3150</v>
      </c>
      <c r="H58" s="21">
        <f>'Приложение 5'!G30</f>
        <v>3150</v>
      </c>
      <c r="I58" s="21">
        <f>'Приложение 5'!H30</f>
        <v>3921.2</v>
      </c>
      <c r="J58" s="15">
        <f t="shared" si="3"/>
        <v>16110.5</v>
      </c>
    </row>
    <row r="59" spans="1:10" ht="31.5" customHeight="1">
      <c r="A59" s="90"/>
      <c r="B59" s="74"/>
      <c r="C59" s="91" t="s">
        <v>12</v>
      </c>
      <c r="D59" s="8" t="s">
        <v>31</v>
      </c>
      <c r="E59" s="25">
        <f>E61</f>
        <v>359.8</v>
      </c>
      <c r="F59" s="25">
        <f>F61</f>
        <v>24.5</v>
      </c>
      <c r="G59" s="25">
        <f>G61</f>
        <v>24.5</v>
      </c>
      <c r="H59" s="25">
        <f>H61</f>
        <v>24.5</v>
      </c>
      <c r="I59" s="25">
        <f>I61</f>
        <v>28.2</v>
      </c>
      <c r="J59" s="15">
        <f t="shared" si="3"/>
        <v>461.5</v>
      </c>
    </row>
    <row r="60" spans="1:10" ht="31.5" customHeight="1">
      <c r="A60" s="90"/>
      <c r="B60" s="74"/>
      <c r="C60" s="91"/>
      <c r="D60" s="8" t="s">
        <v>25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15">
        <f t="shared" si="3"/>
        <v>0</v>
      </c>
    </row>
    <row r="61" spans="1:10" ht="31.5" customHeight="1">
      <c r="A61" s="90"/>
      <c r="B61" s="74"/>
      <c r="C61" s="91"/>
      <c r="D61" s="8" t="s">
        <v>26</v>
      </c>
      <c r="E61" s="21">
        <f>'Приложение 5'!D31</f>
        <v>359.8</v>
      </c>
      <c r="F61" s="21">
        <f>'Приложение 5'!E31</f>
        <v>24.5</v>
      </c>
      <c r="G61" s="21">
        <f>'Приложение 5'!F31</f>
        <v>24.5</v>
      </c>
      <c r="H61" s="21">
        <f>'Приложение 5'!G31</f>
        <v>24.5</v>
      </c>
      <c r="I61" s="21">
        <f>'Приложение 5'!H31</f>
        <v>28.2</v>
      </c>
      <c r="J61" s="15">
        <f t="shared" si="3"/>
        <v>461.5</v>
      </c>
    </row>
    <row r="62" spans="1:10" ht="31.5" customHeight="1">
      <c r="A62" s="90"/>
      <c r="B62" s="74"/>
      <c r="C62" s="91" t="s">
        <v>19</v>
      </c>
      <c r="D62" s="8" t="s">
        <v>31</v>
      </c>
      <c r="E62" s="25">
        <f>E63+E64</f>
        <v>310.39999999999998</v>
      </c>
      <c r="F62" s="25">
        <f>F63+F64</f>
        <v>99</v>
      </c>
      <c r="G62" s="25">
        <f>G63+G64</f>
        <v>99</v>
      </c>
      <c r="H62" s="25">
        <f>H63+H64</f>
        <v>99</v>
      </c>
      <c r="I62" s="25">
        <f>I63+I64</f>
        <v>0</v>
      </c>
      <c r="J62" s="15">
        <f t="shared" si="3"/>
        <v>607.4</v>
      </c>
    </row>
    <row r="63" spans="1:10" ht="31.5" customHeight="1">
      <c r="A63" s="90"/>
      <c r="B63" s="74"/>
      <c r="C63" s="91"/>
      <c r="D63" s="8" t="s">
        <v>25</v>
      </c>
      <c r="E63" s="21">
        <v>295</v>
      </c>
      <c r="F63" s="21">
        <v>89</v>
      </c>
      <c r="G63" s="21">
        <v>89</v>
      </c>
      <c r="H63" s="21">
        <v>89</v>
      </c>
      <c r="I63" s="21">
        <v>0</v>
      </c>
      <c r="J63" s="15">
        <f t="shared" si="3"/>
        <v>562</v>
      </c>
    </row>
    <row r="64" spans="1:10" ht="25.5" customHeight="1">
      <c r="A64" s="90"/>
      <c r="B64" s="75"/>
      <c r="C64" s="91"/>
      <c r="D64" s="8" t="s">
        <v>26</v>
      </c>
      <c r="E64" s="21">
        <f>'Приложение 5'!D32</f>
        <v>15.4</v>
      </c>
      <c r="F64" s="21">
        <f>'Приложение 5'!E32</f>
        <v>10</v>
      </c>
      <c r="G64" s="21">
        <f>'Приложение 5'!F32</f>
        <v>10</v>
      </c>
      <c r="H64" s="21">
        <f>'Приложение 5'!G32</f>
        <v>10</v>
      </c>
      <c r="I64" s="21">
        <f>'Приложение 5'!H32</f>
        <v>0</v>
      </c>
      <c r="J64" s="15">
        <f t="shared" si="3"/>
        <v>45.4</v>
      </c>
    </row>
    <row r="65" spans="1:10" s="28" customFormat="1" ht="33" customHeight="1">
      <c r="A65" s="78" t="s">
        <v>9</v>
      </c>
      <c r="B65" s="79" t="s">
        <v>53</v>
      </c>
      <c r="C65" s="81" t="s">
        <v>23</v>
      </c>
      <c r="D65" s="24" t="s">
        <v>31</v>
      </c>
      <c r="E65" s="25">
        <f>E67</f>
        <v>22962.3</v>
      </c>
      <c r="F65" s="25">
        <f>F67</f>
        <v>26043.3</v>
      </c>
      <c r="G65" s="25">
        <f>G67</f>
        <v>26043.3</v>
      </c>
      <c r="H65" s="25">
        <f>H67</f>
        <v>26043.3</v>
      </c>
      <c r="I65" s="25">
        <f>I67</f>
        <v>44523.200000000004</v>
      </c>
      <c r="J65" s="26">
        <f t="shared" si="3"/>
        <v>145615.4</v>
      </c>
    </row>
    <row r="66" spans="1:10" s="28" customFormat="1" ht="33.75" customHeight="1">
      <c r="A66" s="78"/>
      <c r="B66" s="80"/>
      <c r="C66" s="81"/>
      <c r="D66" s="24" t="s">
        <v>25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6">
        <f t="shared" si="3"/>
        <v>0</v>
      </c>
    </row>
    <row r="67" spans="1:10" s="28" customFormat="1" ht="26.25" customHeight="1">
      <c r="A67" s="78"/>
      <c r="B67" s="80"/>
      <c r="C67" s="81"/>
      <c r="D67" s="24" t="s">
        <v>26</v>
      </c>
      <c r="E67" s="25">
        <f>E68+E71+E74+E80+E77</f>
        <v>22962.3</v>
      </c>
      <c r="F67" s="25">
        <f>F68+F71+F74+F80+F77</f>
        <v>26043.3</v>
      </c>
      <c r="G67" s="25">
        <f>G68+G71+G74+G80+G77</f>
        <v>26043.3</v>
      </c>
      <c r="H67" s="25">
        <f>H68+H71+H74+H80+H77</f>
        <v>26043.3</v>
      </c>
      <c r="I67" s="25">
        <f>I68+I71+I74+I80+I77</f>
        <v>44523.200000000004</v>
      </c>
      <c r="J67" s="26">
        <f t="shared" si="3"/>
        <v>145615.4</v>
      </c>
    </row>
    <row r="68" spans="1:10" s="28" customFormat="1" ht="30" customHeight="1">
      <c r="A68" s="78"/>
      <c r="B68" s="80"/>
      <c r="C68" s="81" t="s">
        <v>19</v>
      </c>
      <c r="D68" s="24" t="s">
        <v>31</v>
      </c>
      <c r="E68" s="25">
        <f>E70</f>
        <v>3029.7</v>
      </c>
      <c r="F68" s="25">
        <f>F70</f>
        <v>3805.5</v>
      </c>
      <c r="G68" s="25">
        <f>G70</f>
        <v>3805.5</v>
      </c>
      <c r="H68" s="25">
        <f>H70</f>
        <v>3805.5</v>
      </c>
      <c r="I68" s="25">
        <f>I70</f>
        <v>3124.7</v>
      </c>
      <c r="J68" s="26">
        <f t="shared" si="3"/>
        <v>17570.900000000001</v>
      </c>
    </row>
    <row r="69" spans="1:10" s="28" customFormat="1" ht="32.25" customHeight="1">
      <c r="A69" s="78"/>
      <c r="B69" s="80"/>
      <c r="C69" s="81"/>
      <c r="D69" s="24" t="s">
        <v>25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6">
        <f t="shared" si="3"/>
        <v>0</v>
      </c>
    </row>
    <row r="70" spans="1:10" s="28" customFormat="1" ht="31.5" customHeight="1">
      <c r="A70" s="78"/>
      <c r="B70" s="80"/>
      <c r="C70" s="81"/>
      <c r="D70" s="24" t="s">
        <v>26</v>
      </c>
      <c r="E70" s="25">
        <f>E86</f>
        <v>3029.7</v>
      </c>
      <c r="F70" s="25">
        <f>F86</f>
        <v>3805.5</v>
      </c>
      <c r="G70" s="25">
        <f>G86</f>
        <v>3805.5</v>
      </c>
      <c r="H70" s="25">
        <f>H86</f>
        <v>3805.5</v>
      </c>
      <c r="I70" s="25">
        <f>I86</f>
        <v>3124.7</v>
      </c>
      <c r="J70" s="26">
        <f t="shared" si="3"/>
        <v>17570.900000000001</v>
      </c>
    </row>
    <row r="71" spans="1:10" s="28" customFormat="1" ht="34.5" customHeight="1">
      <c r="A71" s="78"/>
      <c r="B71" s="80"/>
      <c r="C71" s="81" t="s">
        <v>28</v>
      </c>
      <c r="D71" s="24" t="s">
        <v>31</v>
      </c>
      <c r="E71" s="25">
        <f>E73</f>
        <v>1602.5</v>
      </c>
      <c r="F71" s="25">
        <f>F73</f>
        <v>1796.4</v>
      </c>
      <c r="G71" s="25">
        <f>G73</f>
        <v>1796.4</v>
      </c>
      <c r="H71" s="25">
        <f>H73</f>
        <v>1796.4</v>
      </c>
      <c r="I71" s="25">
        <f>I73</f>
        <v>1690.4</v>
      </c>
      <c r="J71" s="26">
        <f t="shared" si="3"/>
        <v>8682.1</v>
      </c>
    </row>
    <row r="72" spans="1:10" s="28" customFormat="1" ht="34.5" customHeight="1">
      <c r="A72" s="78"/>
      <c r="B72" s="80"/>
      <c r="C72" s="81"/>
      <c r="D72" s="24" t="s">
        <v>25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6">
        <f t="shared" si="3"/>
        <v>0</v>
      </c>
    </row>
    <row r="73" spans="1:10" s="28" customFormat="1" ht="34.5" customHeight="1">
      <c r="A73" s="78"/>
      <c r="B73" s="80"/>
      <c r="C73" s="81"/>
      <c r="D73" s="24" t="s">
        <v>26</v>
      </c>
      <c r="E73" s="25">
        <f>E89</f>
        <v>1602.5</v>
      </c>
      <c r="F73" s="25">
        <f>F89</f>
        <v>1796.4</v>
      </c>
      <c r="G73" s="25">
        <f>G89</f>
        <v>1796.4</v>
      </c>
      <c r="H73" s="25">
        <f>H89</f>
        <v>1796.4</v>
      </c>
      <c r="I73" s="25">
        <f>I89</f>
        <v>1690.4</v>
      </c>
      <c r="J73" s="26">
        <f t="shared" si="3"/>
        <v>8682.1</v>
      </c>
    </row>
    <row r="74" spans="1:10" s="28" customFormat="1" ht="34.5" customHeight="1">
      <c r="A74" s="78"/>
      <c r="B74" s="80"/>
      <c r="C74" s="81" t="s">
        <v>29</v>
      </c>
      <c r="D74" s="24" t="s">
        <v>31</v>
      </c>
      <c r="E74" s="25">
        <f>E76</f>
        <v>18035.3</v>
      </c>
      <c r="F74" s="25">
        <f>F76</f>
        <v>20041.599999999999</v>
      </c>
      <c r="G74" s="25">
        <f>G76</f>
        <v>20041.599999999999</v>
      </c>
      <c r="H74" s="25">
        <f>H76</f>
        <v>20041.599999999999</v>
      </c>
      <c r="I74" s="25">
        <f>I76</f>
        <v>39413.300000000003</v>
      </c>
      <c r="J74" s="26">
        <f t="shared" si="3"/>
        <v>117573.4</v>
      </c>
    </row>
    <row r="75" spans="1:10" s="28" customFormat="1" ht="34.5" customHeight="1">
      <c r="A75" s="78"/>
      <c r="B75" s="80"/>
      <c r="C75" s="81"/>
      <c r="D75" s="24" t="s">
        <v>25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6">
        <f t="shared" si="3"/>
        <v>0</v>
      </c>
    </row>
    <row r="76" spans="1:10" s="28" customFormat="1" ht="34.5" customHeight="1">
      <c r="A76" s="78"/>
      <c r="B76" s="80"/>
      <c r="C76" s="81"/>
      <c r="D76" s="24" t="s">
        <v>26</v>
      </c>
      <c r="E76" s="25">
        <f>E92</f>
        <v>18035.3</v>
      </c>
      <c r="F76" s="25">
        <f>F92</f>
        <v>20041.599999999999</v>
      </c>
      <c r="G76" s="25">
        <f>G92</f>
        <v>20041.599999999999</v>
      </c>
      <c r="H76" s="25">
        <f>H92</f>
        <v>20041.599999999999</v>
      </c>
      <c r="I76" s="25">
        <f>I92</f>
        <v>39413.300000000003</v>
      </c>
      <c r="J76" s="26">
        <f t="shared" si="3"/>
        <v>117573.4</v>
      </c>
    </row>
    <row r="77" spans="1:10" s="28" customFormat="1" ht="34.5" customHeight="1">
      <c r="A77" s="78"/>
      <c r="B77" s="80"/>
      <c r="C77" s="48" t="s">
        <v>30</v>
      </c>
      <c r="D77" s="24" t="s">
        <v>31</v>
      </c>
      <c r="E77" s="25">
        <f>E79</f>
        <v>294.8</v>
      </c>
      <c r="F77" s="25">
        <f>F79</f>
        <v>294.8</v>
      </c>
      <c r="G77" s="25">
        <f>G79</f>
        <v>294.8</v>
      </c>
      <c r="H77" s="25">
        <f>H79</f>
        <v>294.8</v>
      </c>
      <c r="I77" s="25">
        <f>I79</f>
        <v>294.8</v>
      </c>
      <c r="J77" s="26">
        <f t="shared" si="3"/>
        <v>1474</v>
      </c>
    </row>
    <row r="78" spans="1:10" s="28" customFormat="1" ht="34.5" customHeight="1">
      <c r="A78" s="78"/>
      <c r="B78" s="80"/>
      <c r="C78" s="49"/>
      <c r="D78" s="24" t="s">
        <v>25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6">
        <f t="shared" si="3"/>
        <v>0</v>
      </c>
    </row>
    <row r="79" spans="1:10" s="28" customFormat="1" ht="34.5" customHeight="1">
      <c r="A79" s="78"/>
      <c r="B79" s="80"/>
      <c r="C79" s="50"/>
      <c r="D79" s="24" t="s">
        <v>26</v>
      </c>
      <c r="E79" s="25">
        <f>E95</f>
        <v>294.8</v>
      </c>
      <c r="F79" s="25">
        <f>F95</f>
        <v>294.8</v>
      </c>
      <c r="G79" s="25">
        <f>G95</f>
        <v>294.8</v>
      </c>
      <c r="H79" s="25">
        <f>H95</f>
        <v>294.8</v>
      </c>
      <c r="I79" s="25">
        <f>I95</f>
        <v>294.8</v>
      </c>
      <c r="J79" s="26">
        <f t="shared" si="3"/>
        <v>1474</v>
      </c>
    </row>
    <row r="80" spans="1:10" s="28" customFormat="1" ht="39.75" customHeight="1">
      <c r="A80" s="78"/>
      <c r="B80" s="80"/>
      <c r="C80" s="81" t="s">
        <v>12</v>
      </c>
      <c r="D80" s="24" t="s">
        <v>31</v>
      </c>
      <c r="E80" s="25">
        <f>E82</f>
        <v>0</v>
      </c>
      <c r="F80" s="25">
        <f>F82</f>
        <v>105</v>
      </c>
      <c r="G80" s="25">
        <f>G82</f>
        <v>105</v>
      </c>
      <c r="H80" s="25">
        <f>H82</f>
        <v>105</v>
      </c>
      <c r="I80" s="25">
        <f>I82</f>
        <v>0</v>
      </c>
      <c r="J80" s="26">
        <f t="shared" si="3"/>
        <v>315</v>
      </c>
    </row>
    <row r="81" spans="1:10" s="28" customFormat="1" ht="44.25" customHeight="1">
      <c r="A81" s="78"/>
      <c r="B81" s="80"/>
      <c r="C81" s="81"/>
      <c r="D81" s="24" t="s">
        <v>25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6">
        <f t="shared" ref="J81:J124" si="4">SUM(E81:I81)</f>
        <v>0</v>
      </c>
    </row>
    <row r="82" spans="1:10" s="28" customFormat="1" ht="29.25" customHeight="1">
      <c r="A82" s="78"/>
      <c r="B82" s="92"/>
      <c r="C82" s="81"/>
      <c r="D82" s="24" t="s">
        <v>26</v>
      </c>
      <c r="E82" s="25">
        <f>E98</f>
        <v>0</v>
      </c>
      <c r="F82" s="25">
        <f>F98</f>
        <v>105</v>
      </c>
      <c r="G82" s="25">
        <f>G98</f>
        <v>105</v>
      </c>
      <c r="H82" s="25">
        <f>H98</f>
        <v>105</v>
      </c>
      <c r="I82" s="25">
        <f>I98</f>
        <v>0</v>
      </c>
      <c r="J82" s="26">
        <f t="shared" si="4"/>
        <v>315</v>
      </c>
    </row>
    <row r="83" spans="1:10" s="28" customFormat="1" ht="29.25" customHeight="1">
      <c r="A83" s="76" t="s">
        <v>15</v>
      </c>
      <c r="B83" s="82" t="s">
        <v>16</v>
      </c>
      <c r="C83" s="77" t="s">
        <v>23</v>
      </c>
      <c r="D83" s="27" t="s">
        <v>31</v>
      </c>
      <c r="E83" s="25">
        <f>E85</f>
        <v>22962.3</v>
      </c>
      <c r="F83" s="25">
        <f>F85</f>
        <v>26043.3</v>
      </c>
      <c r="G83" s="25">
        <f>G85</f>
        <v>26043.3</v>
      </c>
      <c r="H83" s="25">
        <f>H85</f>
        <v>26043.3</v>
      </c>
      <c r="I83" s="25">
        <f>I85</f>
        <v>44523.200000000004</v>
      </c>
      <c r="J83" s="26">
        <f t="shared" ref="J83:J100" si="5">SUM(E83:I83)</f>
        <v>145615.4</v>
      </c>
    </row>
    <row r="84" spans="1:10" s="28" customFormat="1" ht="29.25" customHeight="1">
      <c r="A84" s="76"/>
      <c r="B84" s="82"/>
      <c r="C84" s="77"/>
      <c r="D84" s="27" t="s">
        <v>25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6">
        <f t="shared" si="5"/>
        <v>0</v>
      </c>
    </row>
    <row r="85" spans="1:10" s="28" customFormat="1" ht="29.25" customHeight="1">
      <c r="A85" s="76"/>
      <c r="B85" s="82"/>
      <c r="C85" s="77"/>
      <c r="D85" s="27" t="s">
        <v>26</v>
      </c>
      <c r="E85" s="25">
        <f>E86+E89+E92+E98+E95</f>
        <v>22962.3</v>
      </c>
      <c r="F85" s="25">
        <f>F86+F89+F92+F98+F95</f>
        <v>26043.3</v>
      </c>
      <c r="G85" s="25">
        <f>G86+G89+G92+G98+G95</f>
        <v>26043.3</v>
      </c>
      <c r="H85" s="25">
        <f>H86+H89+H92+H98+H95</f>
        <v>26043.3</v>
      </c>
      <c r="I85" s="25">
        <f>I86+I89+I92+I98+I95</f>
        <v>44523.200000000004</v>
      </c>
      <c r="J85" s="26">
        <f t="shared" si="5"/>
        <v>145615.4</v>
      </c>
    </row>
    <row r="86" spans="1:10" s="28" customFormat="1" ht="29.25" customHeight="1">
      <c r="A86" s="76"/>
      <c r="B86" s="82"/>
      <c r="C86" s="77" t="s">
        <v>19</v>
      </c>
      <c r="D86" s="27" t="s">
        <v>31</v>
      </c>
      <c r="E86" s="25">
        <f>E88</f>
        <v>3029.7</v>
      </c>
      <c r="F86" s="25">
        <f>F88</f>
        <v>3805.5</v>
      </c>
      <c r="G86" s="25">
        <f>G88</f>
        <v>3805.5</v>
      </c>
      <c r="H86" s="25">
        <f>H88</f>
        <v>3805.5</v>
      </c>
      <c r="I86" s="25">
        <f>I88</f>
        <v>3124.7</v>
      </c>
      <c r="J86" s="26">
        <f t="shared" si="5"/>
        <v>17570.900000000001</v>
      </c>
    </row>
    <row r="87" spans="1:10" s="28" customFormat="1" ht="29.25" customHeight="1">
      <c r="A87" s="76"/>
      <c r="B87" s="82"/>
      <c r="C87" s="77"/>
      <c r="D87" s="27" t="s">
        <v>25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6">
        <f t="shared" si="5"/>
        <v>0</v>
      </c>
    </row>
    <row r="88" spans="1:10" s="28" customFormat="1" ht="29.25" customHeight="1">
      <c r="A88" s="76"/>
      <c r="B88" s="82"/>
      <c r="C88" s="77"/>
      <c r="D88" s="27" t="s">
        <v>26</v>
      </c>
      <c r="E88" s="21">
        <f>'Приложение 5'!D40</f>
        <v>3029.7</v>
      </c>
      <c r="F88" s="21">
        <f>'Приложение 5'!E40</f>
        <v>3805.5</v>
      </c>
      <c r="G88" s="21">
        <f>'Приложение 5'!F40</f>
        <v>3805.5</v>
      </c>
      <c r="H88" s="21">
        <f>'Приложение 5'!G40</f>
        <v>3805.5</v>
      </c>
      <c r="I88" s="21">
        <f>'Приложение 5'!H40</f>
        <v>3124.7</v>
      </c>
      <c r="J88" s="26">
        <f t="shared" si="5"/>
        <v>17570.900000000001</v>
      </c>
    </row>
    <row r="89" spans="1:10" s="28" customFormat="1" ht="29.25" customHeight="1">
      <c r="A89" s="76"/>
      <c r="B89" s="82"/>
      <c r="C89" s="77" t="s">
        <v>28</v>
      </c>
      <c r="D89" s="27" t="s">
        <v>31</v>
      </c>
      <c r="E89" s="25">
        <f>E91</f>
        <v>1602.5</v>
      </c>
      <c r="F89" s="25">
        <f>F91</f>
        <v>1796.4</v>
      </c>
      <c r="G89" s="25">
        <f>G91</f>
        <v>1796.4</v>
      </c>
      <c r="H89" s="25">
        <f>H91</f>
        <v>1796.4</v>
      </c>
      <c r="I89" s="25">
        <f>I91</f>
        <v>1690.4</v>
      </c>
      <c r="J89" s="26">
        <f t="shared" si="5"/>
        <v>8682.1</v>
      </c>
    </row>
    <row r="90" spans="1:10" s="28" customFormat="1" ht="29.25" customHeight="1">
      <c r="A90" s="76"/>
      <c r="B90" s="82"/>
      <c r="C90" s="77"/>
      <c r="D90" s="27" t="s">
        <v>25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6">
        <f t="shared" si="5"/>
        <v>0</v>
      </c>
    </row>
    <row r="91" spans="1:10" s="28" customFormat="1" ht="29.25" customHeight="1">
      <c r="A91" s="76"/>
      <c r="B91" s="82"/>
      <c r="C91" s="77"/>
      <c r="D91" s="27" t="s">
        <v>26</v>
      </c>
      <c r="E91" s="21">
        <f>'Приложение 5'!D41</f>
        <v>1602.5</v>
      </c>
      <c r="F91" s="21">
        <f>'Приложение 5'!E41</f>
        <v>1796.4</v>
      </c>
      <c r="G91" s="21">
        <f>'Приложение 5'!F41</f>
        <v>1796.4</v>
      </c>
      <c r="H91" s="21">
        <f>'Приложение 5'!G41</f>
        <v>1796.4</v>
      </c>
      <c r="I91" s="21">
        <f>'Приложение 5'!H41</f>
        <v>1690.4</v>
      </c>
      <c r="J91" s="26">
        <f t="shared" si="5"/>
        <v>8682.1</v>
      </c>
    </row>
    <row r="92" spans="1:10" s="28" customFormat="1" ht="29.25" customHeight="1">
      <c r="A92" s="76"/>
      <c r="B92" s="82"/>
      <c r="C92" s="77" t="s">
        <v>29</v>
      </c>
      <c r="D92" s="27" t="s">
        <v>31</v>
      </c>
      <c r="E92" s="25">
        <f>E94</f>
        <v>18035.3</v>
      </c>
      <c r="F92" s="25">
        <f>F94</f>
        <v>20041.599999999999</v>
      </c>
      <c r="G92" s="25">
        <f>G94</f>
        <v>20041.599999999999</v>
      </c>
      <c r="H92" s="25">
        <f>H94</f>
        <v>20041.599999999999</v>
      </c>
      <c r="I92" s="25">
        <f>I94</f>
        <v>39413.300000000003</v>
      </c>
      <c r="J92" s="26">
        <f t="shared" si="5"/>
        <v>117573.4</v>
      </c>
    </row>
    <row r="93" spans="1:10" s="28" customFormat="1" ht="29.25" customHeight="1">
      <c r="A93" s="76"/>
      <c r="B93" s="82"/>
      <c r="C93" s="77"/>
      <c r="D93" s="27" t="s">
        <v>25</v>
      </c>
      <c r="E93" s="21">
        <v>0</v>
      </c>
      <c r="F93" s="21">
        <v>0</v>
      </c>
      <c r="G93" s="21">
        <v>0</v>
      </c>
      <c r="H93" s="21">
        <v>0</v>
      </c>
      <c r="I93" s="21">
        <v>0</v>
      </c>
      <c r="J93" s="26">
        <f t="shared" si="5"/>
        <v>0</v>
      </c>
    </row>
    <row r="94" spans="1:10" s="28" customFormat="1" ht="29.25" customHeight="1">
      <c r="A94" s="76"/>
      <c r="B94" s="82"/>
      <c r="C94" s="77"/>
      <c r="D94" s="27" t="s">
        <v>26</v>
      </c>
      <c r="E94" s="21">
        <f>'Приложение 5'!D42</f>
        <v>18035.3</v>
      </c>
      <c r="F94" s="21">
        <f>'Приложение 5'!E42</f>
        <v>20041.599999999999</v>
      </c>
      <c r="G94" s="21">
        <f>'Приложение 5'!F42</f>
        <v>20041.599999999999</v>
      </c>
      <c r="H94" s="21">
        <f>'Приложение 5'!G42</f>
        <v>20041.599999999999</v>
      </c>
      <c r="I94" s="21">
        <f>'Приложение 5'!H42</f>
        <v>39413.300000000003</v>
      </c>
      <c r="J94" s="26">
        <f t="shared" si="5"/>
        <v>117573.4</v>
      </c>
    </row>
    <row r="95" spans="1:10" s="28" customFormat="1" ht="29.25" customHeight="1">
      <c r="A95" s="76"/>
      <c r="B95" s="82"/>
      <c r="C95" s="55" t="s">
        <v>30</v>
      </c>
      <c r="D95" s="27" t="s">
        <v>31</v>
      </c>
      <c r="E95" s="25">
        <f>E97</f>
        <v>294.8</v>
      </c>
      <c r="F95" s="25">
        <f>F97</f>
        <v>294.8</v>
      </c>
      <c r="G95" s="25">
        <f>G97</f>
        <v>294.8</v>
      </c>
      <c r="H95" s="25">
        <f>H97</f>
        <v>294.8</v>
      </c>
      <c r="I95" s="25">
        <f>I97</f>
        <v>294.8</v>
      </c>
      <c r="J95" s="26">
        <f t="shared" si="5"/>
        <v>1474</v>
      </c>
    </row>
    <row r="96" spans="1:10" s="28" customFormat="1" ht="29.25" customHeight="1">
      <c r="A96" s="76"/>
      <c r="B96" s="82"/>
      <c r="C96" s="56"/>
      <c r="D96" s="27" t="s">
        <v>25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6">
        <f t="shared" si="5"/>
        <v>0</v>
      </c>
    </row>
    <row r="97" spans="1:10" s="28" customFormat="1" ht="29.25" customHeight="1">
      <c r="A97" s="76"/>
      <c r="B97" s="82"/>
      <c r="C97" s="57"/>
      <c r="D97" s="27" t="s">
        <v>26</v>
      </c>
      <c r="E97" s="21">
        <f>'Приложение 5'!D43</f>
        <v>294.8</v>
      </c>
      <c r="F97" s="21">
        <f>'Приложение 5'!E43</f>
        <v>294.8</v>
      </c>
      <c r="G97" s="21">
        <f>'Приложение 5'!F43</f>
        <v>294.8</v>
      </c>
      <c r="H97" s="21">
        <f>'Приложение 5'!G43</f>
        <v>294.8</v>
      </c>
      <c r="I97" s="21">
        <f>'Приложение 5'!H43</f>
        <v>294.8</v>
      </c>
      <c r="J97" s="26">
        <f t="shared" si="5"/>
        <v>1474</v>
      </c>
    </row>
    <row r="98" spans="1:10" s="28" customFormat="1" ht="29.25" customHeight="1">
      <c r="A98" s="76"/>
      <c r="B98" s="82"/>
      <c r="C98" s="77" t="s">
        <v>12</v>
      </c>
      <c r="D98" s="27" t="s">
        <v>31</v>
      </c>
      <c r="E98" s="25">
        <f>E100</f>
        <v>0</v>
      </c>
      <c r="F98" s="25">
        <f>F100</f>
        <v>105</v>
      </c>
      <c r="G98" s="25">
        <f>G100</f>
        <v>105</v>
      </c>
      <c r="H98" s="25">
        <f>H100</f>
        <v>105</v>
      </c>
      <c r="I98" s="25">
        <f>I100</f>
        <v>0</v>
      </c>
      <c r="J98" s="26">
        <f t="shared" si="5"/>
        <v>315</v>
      </c>
    </row>
    <row r="99" spans="1:10" s="28" customFormat="1" ht="29.25" customHeight="1">
      <c r="A99" s="76"/>
      <c r="B99" s="82"/>
      <c r="C99" s="77"/>
      <c r="D99" s="27" t="s">
        <v>25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26">
        <f t="shared" si="5"/>
        <v>0</v>
      </c>
    </row>
    <row r="100" spans="1:10" s="28" customFormat="1" ht="29.25" customHeight="1">
      <c r="A100" s="76"/>
      <c r="B100" s="82"/>
      <c r="C100" s="77"/>
      <c r="D100" s="27" t="s">
        <v>26</v>
      </c>
      <c r="E100" s="21">
        <f>'Приложение 5'!D49</f>
        <v>0</v>
      </c>
      <c r="F100" s="21">
        <f>'Приложение 5'!E49</f>
        <v>105</v>
      </c>
      <c r="G100" s="21">
        <f>'Приложение 5'!F49</f>
        <v>105</v>
      </c>
      <c r="H100" s="21">
        <f>'Приложение 5'!G49</f>
        <v>105</v>
      </c>
      <c r="I100" s="21">
        <f>'Приложение 5'!H49</f>
        <v>0</v>
      </c>
      <c r="J100" s="26">
        <f t="shared" si="5"/>
        <v>315</v>
      </c>
    </row>
    <row r="101" spans="1:10" s="29" customFormat="1" ht="33.75" hidden="1" customHeight="1">
      <c r="A101" s="76" t="s">
        <v>15</v>
      </c>
      <c r="B101" s="82" t="s">
        <v>51</v>
      </c>
      <c r="C101" s="77" t="s">
        <v>23</v>
      </c>
      <c r="D101" s="27" t="s">
        <v>31</v>
      </c>
      <c r="E101" s="25"/>
      <c r="F101" s="25"/>
      <c r="G101" s="25"/>
      <c r="H101" s="25"/>
      <c r="I101" s="25"/>
      <c r="J101" s="26"/>
    </row>
    <row r="102" spans="1:10" s="29" customFormat="1" ht="33.75" hidden="1" customHeight="1">
      <c r="A102" s="76"/>
      <c r="B102" s="82"/>
      <c r="C102" s="77"/>
      <c r="D102" s="27" t="s">
        <v>25</v>
      </c>
      <c r="E102" s="25"/>
      <c r="F102" s="25"/>
      <c r="G102" s="25"/>
      <c r="H102" s="25"/>
      <c r="I102" s="25"/>
      <c r="J102" s="26"/>
    </row>
    <row r="103" spans="1:10" s="29" customFormat="1" ht="33.75" hidden="1" customHeight="1">
      <c r="A103" s="76"/>
      <c r="B103" s="82"/>
      <c r="C103" s="77"/>
      <c r="D103" s="27" t="s">
        <v>26</v>
      </c>
      <c r="E103" s="25"/>
      <c r="F103" s="25"/>
      <c r="G103" s="25"/>
      <c r="H103" s="25"/>
      <c r="I103" s="25"/>
      <c r="J103" s="26"/>
    </row>
    <row r="104" spans="1:10" s="29" customFormat="1" ht="33.75" hidden="1" customHeight="1">
      <c r="A104" s="76"/>
      <c r="B104" s="82"/>
      <c r="C104" s="77" t="s">
        <v>19</v>
      </c>
      <c r="D104" s="27" t="s">
        <v>31</v>
      </c>
      <c r="E104" s="25">
        <f>E106</f>
        <v>0</v>
      </c>
      <c r="F104" s="25">
        <f>F106</f>
        <v>0</v>
      </c>
      <c r="G104" s="25">
        <f>G106</f>
        <v>0</v>
      </c>
      <c r="H104" s="25">
        <f>H106</f>
        <v>0</v>
      </c>
      <c r="I104" s="25">
        <f>I106</f>
        <v>0</v>
      </c>
      <c r="J104" s="26">
        <f t="shared" si="4"/>
        <v>0</v>
      </c>
    </row>
    <row r="105" spans="1:10" s="29" customFormat="1" ht="33.75" hidden="1" customHeight="1">
      <c r="A105" s="76"/>
      <c r="B105" s="82"/>
      <c r="C105" s="77"/>
      <c r="D105" s="27" t="s">
        <v>25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6">
        <f t="shared" si="4"/>
        <v>0</v>
      </c>
    </row>
    <row r="106" spans="1:10" s="29" customFormat="1" ht="33.75" hidden="1" customHeight="1">
      <c r="A106" s="76"/>
      <c r="B106" s="82"/>
      <c r="C106" s="77"/>
      <c r="D106" s="27" t="s">
        <v>26</v>
      </c>
      <c r="E106" s="21">
        <f>'Приложение 5'!D45</f>
        <v>0</v>
      </c>
      <c r="F106" s="21">
        <f>'Приложение 5'!E45</f>
        <v>0</v>
      </c>
      <c r="G106" s="21">
        <f>'Приложение 5'!F45</f>
        <v>0</v>
      </c>
      <c r="H106" s="21">
        <f>'Приложение 5'!G45</f>
        <v>0</v>
      </c>
      <c r="I106" s="21">
        <f>'Приложение 5'!H45</f>
        <v>0</v>
      </c>
      <c r="J106" s="26">
        <f t="shared" si="4"/>
        <v>0</v>
      </c>
    </row>
    <row r="107" spans="1:10" s="29" customFormat="1" ht="33.75" hidden="1" customHeight="1">
      <c r="A107" s="76"/>
      <c r="B107" s="82"/>
      <c r="C107" s="77" t="s">
        <v>28</v>
      </c>
      <c r="D107" s="27" t="s">
        <v>31</v>
      </c>
      <c r="E107" s="25">
        <f>E109</f>
        <v>0</v>
      </c>
      <c r="F107" s="25">
        <f>F109</f>
        <v>0</v>
      </c>
      <c r="G107" s="25">
        <f>G109</f>
        <v>0</v>
      </c>
      <c r="H107" s="25">
        <f>H109</f>
        <v>0</v>
      </c>
      <c r="I107" s="25">
        <f>I109</f>
        <v>0</v>
      </c>
      <c r="J107" s="26">
        <f t="shared" si="4"/>
        <v>0</v>
      </c>
    </row>
    <row r="108" spans="1:10" s="29" customFormat="1" ht="33.75" hidden="1" customHeight="1">
      <c r="A108" s="76"/>
      <c r="B108" s="82"/>
      <c r="C108" s="77"/>
      <c r="D108" s="27" t="s">
        <v>25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26">
        <f t="shared" si="4"/>
        <v>0</v>
      </c>
    </row>
    <row r="109" spans="1:10" s="29" customFormat="1" ht="33.75" hidden="1" customHeight="1">
      <c r="A109" s="76"/>
      <c r="B109" s="82"/>
      <c r="C109" s="77"/>
      <c r="D109" s="27" t="s">
        <v>26</v>
      </c>
      <c r="E109" s="21">
        <f>'Приложение 5'!D46</f>
        <v>0</v>
      </c>
      <c r="F109" s="21">
        <f>'Приложение 5'!E46</f>
        <v>0</v>
      </c>
      <c r="G109" s="21">
        <f>'Приложение 5'!F46</f>
        <v>0</v>
      </c>
      <c r="H109" s="21">
        <f>'Приложение 5'!G46</f>
        <v>0</v>
      </c>
      <c r="I109" s="21">
        <f>'Приложение 5'!H46</f>
        <v>0</v>
      </c>
      <c r="J109" s="26">
        <f t="shared" si="4"/>
        <v>0</v>
      </c>
    </row>
    <row r="110" spans="1:10" s="29" customFormat="1" ht="33.75" hidden="1" customHeight="1">
      <c r="A110" s="76"/>
      <c r="B110" s="82"/>
      <c r="C110" s="77" t="s">
        <v>29</v>
      </c>
      <c r="D110" s="27" t="s">
        <v>31</v>
      </c>
      <c r="E110" s="25">
        <f>E112</f>
        <v>0</v>
      </c>
      <c r="F110" s="25">
        <f>F112</f>
        <v>0</v>
      </c>
      <c r="G110" s="25">
        <f>G112</f>
        <v>0</v>
      </c>
      <c r="H110" s="25">
        <f>H112</f>
        <v>0</v>
      </c>
      <c r="I110" s="25">
        <f>I112</f>
        <v>0</v>
      </c>
      <c r="J110" s="26">
        <f t="shared" si="4"/>
        <v>0</v>
      </c>
    </row>
    <row r="111" spans="1:10" s="29" customFormat="1" ht="33.75" hidden="1" customHeight="1">
      <c r="A111" s="76"/>
      <c r="B111" s="82"/>
      <c r="C111" s="77"/>
      <c r="D111" s="27" t="s">
        <v>25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26">
        <f t="shared" si="4"/>
        <v>0</v>
      </c>
    </row>
    <row r="112" spans="1:10" s="29" customFormat="1" ht="33.75" hidden="1" customHeight="1">
      <c r="A112" s="76"/>
      <c r="B112" s="82"/>
      <c r="C112" s="77"/>
      <c r="D112" s="27" t="s">
        <v>26</v>
      </c>
      <c r="E112" s="21">
        <f>'Приложение 5'!D47</f>
        <v>0</v>
      </c>
      <c r="F112" s="21">
        <f>'Приложение 5'!E47</f>
        <v>0</v>
      </c>
      <c r="G112" s="21">
        <f>'Приложение 5'!F47</f>
        <v>0</v>
      </c>
      <c r="H112" s="21">
        <f>'Приложение 5'!G47</f>
        <v>0</v>
      </c>
      <c r="I112" s="21">
        <f>'Приложение 5'!H47</f>
        <v>0</v>
      </c>
      <c r="J112" s="26">
        <f t="shared" si="4"/>
        <v>0</v>
      </c>
    </row>
    <row r="113" spans="1:10" s="29" customFormat="1" ht="33.75" hidden="1" customHeight="1">
      <c r="A113" s="76"/>
      <c r="B113" s="82"/>
      <c r="C113" s="55" t="s">
        <v>30</v>
      </c>
      <c r="D113" s="27" t="s">
        <v>31</v>
      </c>
      <c r="E113" s="25">
        <f>E115</f>
        <v>0</v>
      </c>
      <c r="F113" s="25">
        <f>F115</f>
        <v>0</v>
      </c>
      <c r="G113" s="25">
        <f>G115</f>
        <v>0</v>
      </c>
      <c r="H113" s="25">
        <f>H115</f>
        <v>0</v>
      </c>
      <c r="I113" s="25">
        <f>I115</f>
        <v>0</v>
      </c>
      <c r="J113" s="26">
        <f t="shared" si="4"/>
        <v>0</v>
      </c>
    </row>
    <row r="114" spans="1:10" s="29" customFormat="1" ht="33.75" hidden="1" customHeight="1">
      <c r="A114" s="76"/>
      <c r="B114" s="82"/>
      <c r="C114" s="56"/>
      <c r="D114" s="27" t="s">
        <v>25</v>
      </c>
      <c r="E114" s="21">
        <v>0</v>
      </c>
      <c r="F114" s="21">
        <v>0</v>
      </c>
      <c r="G114" s="21">
        <v>0</v>
      </c>
      <c r="H114" s="21">
        <v>0</v>
      </c>
      <c r="I114" s="21">
        <v>0</v>
      </c>
      <c r="J114" s="26">
        <f t="shared" si="4"/>
        <v>0</v>
      </c>
    </row>
    <row r="115" spans="1:10" s="29" customFormat="1" ht="33.75" hidden="1" customHeight="1">
      <c r="A115" s="76"/>
      <c r="B115" s="82"/>
      <c r="C115" s="57"/>
      <c r="D115" s="27" t="s">
        <v>26</v>
      </c>
      <c r="E115" s="21">
        <f>'Приложение 5'!D48</f>
        <v>0</v>
      </c>
      <c r="F115" s="21">
        <f>'Приложение 5'!E48</f>
        <v>0</v>
      </c>
      <c r="G115" s="21">
        <f>'Приложение 5'!F48</f>
        <v>0</v>
      </c>
      <c r="H115" s="21">
        <f>'Приложение 5'!G48</f>
        <v>0</v>
      </c>
      <c r="I115" s="21">
        <f>'Приложение 5'!H48</f>
        <v>0</v>
      </c>
      <c r="J115" s="26">
        <f t="shared" si="4"/>
        <v>0</v>
      </c>
    </row>
    <row r="116" spans="1:10" s="29" customFormat="1" ht="33.75" hidden="1" customHeight="1">
      <c r="A116" s="76"/>
      <c r="B116" s="82"/>
      <c r="C116" s="77" t="s">
        <v>12</v>
      </c>
      <c r="D116" s="27" t="s">
        <v>31</v>
      </c>
      <c r="E116" s="25">
        <f>E118</f>
        <v>0</v>
      </c>
      <c r="F116" s="25">
        <v>0</v>
      </c>
      <c r="G116" s="25">
        <v>0</v>
      </c>
      <c r="H116" s="25">
        <v>0</v>
      </c>
      <c r="I116" s="25">
        <f>I118</f>
        <v>0</v>
      </c>
      <c r="J116" s="26">
        <f t="shared" si="4"/>
        <v>0</v>
      </c>
    </row>
    <row r="117" spans="1:10" s="29" customFormat="1" ht="33.75" hidden="1" customHeight="1">
      <c r="A117" s="76"/>
      <c r="B117" s="82"/>
      <c r="C117" s="77"/>
      <c r="D117" s="27" t="s">
        <v>25</v>
      </c>
      <c r="E117" s="21">
        <v>0</v>
      </c>
      <c r="F117" s="21">
        <v>0</v>
      </c>
      <c r="G117" s="21">
        <v>0</v>
      </c>
      <c r="H117" s="21">
        <v>0</v>
      </c>
      <c r="I117" s="21">
        <v>0</v>
      </c>
      <c r="J117" s="26">
        <f t="shared" si="4"/>
        <v>0</v>
      </c>
    </row>
    <row r="118" spans="1:10" s="29" customFormat="1" ht="33.75" hidden="1" customHeight="1">
      <c r="A118" s="76"/>
      <c r="B118" s="82"/>
      <c r="C118" s="77"/>
      <c r="D118" s="27" t="s">
        <v>26</v>
      </c>
      <c r="E118" s="21">
        <f>'Приложение 5'!D49</f>
        <v>0</v>
      </c>
      <c r="F118" s="21">
        <v>0</v>
      </c>
      <c r="G118" s="21">
        <v>0</v>
      </c>
      <c r="H118" s="21">
        <v>0</v>
      </c>
      <c r="I118" s="21">
        <f>'Приложение 5'!H49</f>
        <v>0</v>
      </c>
      <c r="J118" s="26">
        <f t="shared" si="4"/>
        <v>0</v>
      </c>
    </row>
    <row r="119" spans="1:10" s="28" customFormat="1" ht="33" customHeight="1">
      <c r="A119" s="78" t="s">
        <v>9</v>
      </c>
      <c r="B119" s="79" t="s">
        <v>49</v>
      </c>
      <c r="C119" s="81" t="s">
        <v>23</v>
      </c>
      <c r="D119" s="24" t="s">
        <v>31</v>
      </c>
      <c r="E119" s="25">
        <f>E120+E121</f>
        <v>639.1</v>
      </c>
      <c r="F119" s="25">
        <f>F120+F121</f>
        <v>639.1</v>
      </c>
      <c r="G119" s="25">
        <f>G120+G121</f>
        <v>639.1</v>
      </c>
      <c r="H119" s="25">
        <f>H120+H121</f>
        <v>639.1</v>
      </c>
      <c r="I119" s="25">
        <f>I120+I121</f>
        <v>620</v>
      </c>
      <c r="J119" s="26">
        <f t="shared" si="4"/>
        <v>3176.4</v>
      </c>
    </row>
    <row r="120" spans="1:10" s="28" customFormat="1" ht="33.75" customHeight="1">
      <c r="A120" s="78"/>
      <c r="B120" s="80"/>
      <c r="C120" s="81"/>
      <c r="D120" s="24" t="s">
        <v>25</v>
      </c>
      <c r="E120" s="25">
        <f>E126</f>
        <v>43</v>
      </c>
      <c r="F120" s="25">
        <f>F126</f>
        <v>43</v>
      </c>
      <c r="G120" s="25">
        <f>G126</f>
        <v>43</v>
      </c>
      <c r="H120" s="25">
        <f>H126</f>
        <v>43</v>
      </c>
      <c r="I120" s="25">
        <f>I126</f>
        <v>0</v>
      </c>
      <c r="J120" s="26">
        <f t="shared" si="4"/>
        <v>172</v>
      </c>
    </row>
    <row r="121" spans="1:10" s="28" customFormat="1" ht="26.25" customHeight="1">
      <c r="A121" s="78"/>
      <c r="B121" s="80"/>
      <c r="C121" s="81"/>
      <c r="D121" s="24" t="s">
        <v>26</v>
      </c>
      <c r="E121" s="25">
        <f>E124</f>
        <v>596.1</v>
      </c>
      <c r="F121" s="25">
        <f>F124</f>
        <v>596.1</v>
      </c>
      <c r="G121" s="25">
        <f>G124</f>
        <v>596.1</v>
      </c>
      <c r="H121" s="25">
        <f>H124</f>
        <v>596.1</v>
      </c>
      <c r="I121" s="25">
        <f>I124</f>
        <v>620</v>
      </c>
      <c r="J121" s="26">
        <f t="shared" si="4"/>
        <v>3004.4</v>
      </c>
    </row>
    <row r="122" spans="1:10" s="28" customFormat="1" ht="30" customHeight="1">
      <c r="A122" s="78"/>
      <c r="B122" s="80"/>
      <c r="C122" s="81" t="s">
        <v>19</v>
      </c>
      <c r="D122" s="24" t="s">
        <v>31</v>
      </c>
      <c r="E122" s="25">
        <f>E124</f>
        <v>596.1</v>
      </c>
      <c r="F122" s="25">
        <f>F124</f>
        <v>596.1</v>
      </c>
      <c r="G122" s="25">
        <f>G124</f>
        <v>596.1</v>
      </c>
      <c r="H122" s="25">
        <f>H124</f>
        <v>596.1</v>
      </c>
      <c r="I122" s="25">
        <f>I124</f>
        <v>620</v>
      </c>
      <c r="J122" s="26">
        <f t="shared" si="4"/>
        <v>3004.4</v>
      </c>
    </row>
    <row r="123" spans="1:10" s="28" customFormat="1" ht="32.25" customHeight="1">
      <c r="A123" s="78"/>
      <c r="B123" s="80"/>
      <c r="C123" s="81"/>
      <c r="D123" s="24" t="s">
        <v>25</v>
      </c>
      <c r="E123" s="25">
        <f>E126</f>
        <v>43</v>
      </c>
      <c r="F123" s="25">
        <f>F126</f>
        <v>43</v>
      </c>
      <c r="G123" s="25">
        <f>G126</f>
        <v>43</v>
      </c>
      <c r="H123" s="25">
        <f>H126</f>
        <v>43</v>
      </c>
      <c r="I123" s="25">
        <f>I126</f>
        <v>0</v>
      </c>
      <c r="J123" s="26">
        <f t="shared" si="4"/>
        <v>172</v>
      </c>
    </row>
    <row r="124" spans="1:10" s="28" customFormat="1" ht="31.5" customHeight="1">
      <c r="A124" s="78"/>
      <c r="B124" s="80"/>
      <c r="C124" s="81"/>
      <c r="D124" s="24" t="s">
        <v>26</v>
      </c>
      <c r="E124" s="25">
        <f>E130</f>
        <v>596.1</v>
      </c>
      <c r="F124" s="25">
        <f>F130</f>
        <v>596.1</v>
      </c>
      <c r="G124" s="25">
        <f>G130</f>
        <v>596.1</v>
      </c>
      <c r="H124" s="25">
        <f>H130</f>
        <v>596.1</v>
      </c>
      <c r="I124" s="25">
        <f>I130</f>
        <v>620</v>
      </c>
      <c r="J124" s="26">
        <f t="shared" si="4"/>
        <v>3004.4</v>
      </c>
    </row>
    <row r="125" spans="1:10" s="29" customFormat="1" ht="33.75" customHeight="1">
      <c r="A125" s="76" t="s">
        <v>15</v>
      </c>
      <c r="B125" s="82" t="s">
        <v>48</v>
      </c>
      <c r="C125" s="77" t="s">
        <v>23</v>
      </c>
      <c r="D125" s="27" t="s">
        <v>31</v>
      </c>
      <c r="E125" s="25">
        <f>E126+E127</f>
        <v>639.1</v>
      </c>
      <c r="F125" s="25">
        <f>F126+F127</f>
        <v>639.1</v>
      </c>
      <c r="G125" s="25">
        <f>G126+G127</f>
        <v>639.1</v>
      </c>
      <c r="H125" s="25">
        <f>H126+H127</f>
        <v>639.1</v>
      </c>
      <c r="I125" s="25">
        <f>I126+I127</f>
        <v>620</v>
      </c>
      <c r="J125" s="26">
        <f t="shared" ref="J125:J130" si="6">SUM(E125:I125)</f>
        <v>3176.4</v>
      </c>
    </row>
    <row r="126" spans="1:10" s="29" customFormat="1" ht="33.75" customHeight="1">
      <c r="A126" s="76"/>
      <c r="B126" s="82"/>
      <c r="C126" s="77"/>
      <c r="D126" s="27" t="s">
        <v>25</v>
      </c>
      <c r="E126" s="25">
        <f t="shared" ref="E126:I127" si="7">E129</f>
        <v>43</v>
      </c>
      <c r="F126" s="25">
        <f t="shared" si="7"/>
        <v>43</v>
      </c>
      <c r="G126" s="25">
        <f t="shared" si="7"/>
        <v>43</v>
      </c>
      <c r="H126" s="25">
        <f t="shared" si="7"/>
        <v>43</v>
      </c>
      <c r="I126" s="25">
        <f t="shared" si="7"/>
        <v>0</v>
      </c>
      <c r="J126" s="26">
        <f t="shared" si="6"/>
        <v>172</v>
      </c>
    </row>
    <row r="127" spans="1:10" s="29" customFormat="1" ht="33.75" customHeight="1">
      <c r="A127" s="76"/>
      <c r="B127" s="82"/>
      <c r="C127" s="77"/>
      <c r="D127" s="27" t="s">
        <v>26</v>
      </c>
      <c r="E127" s="25">
        <f t="shared" si="7"/>
        <v>596.1</v>
      </c>
      <c r="F127" s="25">
        <f t="shared" si="7"/>
        <v>596.1</v>
      </c>
      <c r="G127" s="25">
        <f t="shared" si="7"/>
        <v>596.1</v>
      </c>
      <c r="H127" s="25">
        <f t="shared" si="7"/>
        <v>596.1</v>
      </c>
      <c r="I127" s="25">
        <f t="shared" si="7"/>
        <v>620</v>
      </c>
      <c r="J127" s="26">
        <f t="shared" si="6"/>
        <v>3004.4</v>
      </c>
    </row>
    <row r="128" spans="1:10" s="29" customFormat="1" ht="33.75" customHeight="1">
      <c r="A128" s="76"/>
      <c r="B128" s="82"/>
      <c r="C128" s="77" t="s">
        <v>19</v>
      </c>
      <c r="D128" s="27" t="s">
        <v>31</v>
      </c>
      <c r="E128" s="25">
        <f>E129+E130</f>
        <v>639.1</v>
      </c>
      <c r="F128" s="25">
        <f>F129+F130</f>
        <v>639.1</v>
      </c>
      <c r="G128" s="25">
        <f>G129+G130</f>
        <v>639.1</v>
      </c>
      <c r="H128" s="25">
        <f>H129+H130</f>
        <v>639.1</v>
      </c>
      <c r="I128" s="25">
        <f>I129+I130</f>
        <v>620</v>
      </c>
      <c r="J128" s="26">
        <f t="shared" si="6"/>
        <v>3176.4</v>
      </c>
    </row>
    <row r="129" spans="1:10" s="29" customFormat="1" ht="33.75" customHeight="1">
      <c r="A129" s="76"/>
      <c r="B129" s="82"/>
      <c r="C129" s="77"/>
      <c r="D129" s="27" t="s">
        <v>25</v>
      </c>
      <c r="E129" s="21">
        <v>43</v>
      </c>
      <c r="F129" s="21">
        <v>43</v>
      </c>
      <c r="G129" s="21">
        <v>43</v>
      </c>
      <c r="H129" s="21">
        <v>43</v>
      </c>
      <c r="I129" s="21">
        <v>0</v>
      </c>
      <c r="J129" s="26">
        <f t="shared" si="6"/>
        <v>172</v>
      </c>
    </row>
    <row r="130" spans="1:10" s="29" customFormat="1" ht="33.75" customHeight="1">
      <c r="A130" s="76"/>
      <c r="B130" s="82"/>
      <c r="C130" s="77"/>
      <c r="D130" s="27" t="s">
        <v>26</v>
      </c>
      <c r="E130" s="21">
        <f>'Приложение 5'!D57</f>
        <v>596.1</v>
      </c>
      <c r="F130" s="21">
        <f>'Приложение 5'!E57</f>
        <v>596.1</v>
      </c>
      <c r="G130" s="21">
        <f>'Приложение 5'!F57</f>
        <v>596.1</v>
      </c>
      <c r="H130" s="21">
        <f>'Приложение 5'!G57</f>
        <v>596.1</v>
      </c>
      <c r="I130" s="21">
        <f>'Приложение 5'!H57</f>
        <v>620</v>
      </c>
      <c r="J130" s="26">
        <f t="shared" si="6"/>
        <v>3004.4</v>
      </c>
    </row>
  </sheetData>
  <mergeCells count="68">
    <mergeCell ref="F5:O5"/>
    <mergeCell ref="F6:O6"/>
    <mergeCell ref="F7:O7"/>
    <mergeCell ref="A101:A118"/>
    <mergeCell ref="B101:B118"/>
    <mergeCell ref="C101:C103"/>
    <mergeCell ref="C104:C106"/>
    <mergeCell ref="C107:C109"/>
    <mergeCell ref="C110:C112"/>
    <mergeCell ref="C113:C115"/>
    <mergeCell ref="C116:C118"/>
    <mergeCell ref="A65:A82"/>
    <mergeCell ref="B65:B82"/>
    <mergeCell ref="C65:C67"/>
    <mergeCell ref="C68:C70"/>
    <mergeCell ref="C71:C73"/>
    <mergeCell ref="C74:C76"/>
    <mergeCell ref="C77:C79"/>
    <mergeCell ref="C80:C82"/>
    <mergeCell ref="B83:B100"/>
    <mergeCell ref="A50:A64"/>
    <mergeCell ref="B50:B64"/>
    <mergeCell ref="C50:C52"/>
    <mergeCell ref="C53:C55"/>
    <mergeCell ref="C56:C58"/>
    <mergeCell ref="C59:C61"/>
    <mergeCell ref="C62:C64"/>
    <mergeCell ref="C26:C28"/>
    <mergeCell ref="C29:C31"/>
    <mergeCell ref="C32:C34"/>
    <mergeCell ref="A35:A49"/>
    <mergeCell ref="B35:B49"/>
    <mergeCell ref="C35:C37"/>
    <mergeCell ref="C38:C40"/>
    <mergeCell ref="C41:C43"/>
    <mergeCell ref="C44:C46"/>
    <mergeCell ref="C47:C49"/>
    <mergeCell ref="A14:A15"/>
    <mergeCell ref="B14:B15"/>
    <mergeCell ref="C14:C15"/>
    <mergeCell ref="D14:D15"/>
    <mergeCell ref="E14:J14"/>
    <mergeCell ref="A17:A34"/>
    <mergeCell ref="B17:B34"/>
    <mergeCell ref="C17:C19"/>
    <mergeCell ref="C20:C22"/>
    <mergeCell ref="C23:C25"/>
    <mergeCell ref="E11:J11"/>
    <mergeCell ref="F10:J10"/>
    <mergeCell ref="F9:J9"/>
    <mergeCell ref="F8:J8"/>
    <mergeCell ref="E12:K12"/>
    <mergeCell ref="B13:J13"/>
    <mergeCell ref="A119:A124"/>
    <mergeCell ref="B119:B124"/>
    <mergeCell ref="C119:C121"/>
    <mergeCell ref="C122:C124"/>
    <mergeCell ref="A125:A130"/>
    <mergeCell ref="B125:B130"/>
    <mergeCell ref="C125:C127"/>
    <mergeCell ref="C128:C130"/>
    <mergeCell ref="A83:A100"/>
    <mergeCell ref="C83:C85"/>
    <mergeCell ref="C86:C88"/>
    <mergeCell ref="C89:C91"/>
    <mergeCell ref="C92:C94"/>
    <mergeCell ref="C95:C97"/>
    <mergeCell ref="C98:C100"/>
  </mergeCells>
  <phoneticPr fontId="4" type="noConversion"/>
  <pageMargins left="0.74803149606299213" right="0.35433070866141736" top="0.51181102362204722" bottom="0.55118110236220474" header="0" footer="0"/>
  <pageSetup paperSize="9" scale="55" fitToHeight="5" orientation="landscape" r:id="rId1"/>
  <headerFooter alignWithMargins="0"/>
  <rowBreaks count="1" manualBreakCount="1">
    <brk id="3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5</vt:lpstr>
      <vt:lpstr>Приложение 6</vt:lpstr>
      <vt:lpstr>'Приложение 5'!Заголовки_для_печати</vt:lpstr>
      <vt:lpstr>'Приложение 5'!Область_печати</vt:lpstr>
      <vt:lpstr>'Приложение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limitbo</dc:creator>
  <cp:lastModifiedBy>aa.ganzina</cp:lastModifiedBy>
  <cp:lastPrinted>2024-01-15T12:26:02Z</cp:lastPrinted>
  <dcterms:created xsi:type="dcterms:W3CDTF">2014-02-06T08:33:52Z</dcterms:created>
  <dcterms:modified xsi:type="dcterms:W3CDTF">2024-01-24T06:58:13Z</dcterms:modified>
</cp:coreProperties>
</file>