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firstSheet="1" activeTab="1"/>
  </bookViews>
  <sheets>
    <sheet name="Table1" sheetId="1" state="hidden" r:id="rId1"/>
    <sheet name="2025-2026" sheetId="5" r:id="rId2"/>
  </sheets>
  <definedNames>
    <definedName name="_xlnm.Print_Titles" localSheetId="1">'2025-2026'!$5:$5</definedName>
    <definedName name="_xlnm.Print_Titles" localSheetId="0">Table1!$8:$8</definedName>
    <definedName name="_xlnm.Print_Area" localSheetId="1">'2025-2026'!$A$1:$G$64</definedName>
    <definedName name="_xlnm.Print_Area" localSheetId="0">Table1!$A$1:$E$66</definedName>
  </definedNames>
  <calcPr calcId="152511"/>
</workbook>
</file>

<file path=xl/calcChain.xml><?xml version="1.0" encoding="utf-8"?>
<calcChain xmlns="http://schemas.openxmlformats.org/spreadsheetml/2006/main">
  <c r="F59" i="5" l="1"/>
  <c r="F43" i="5"/>
  <c r="F12" i="5"/>
  <c r="D59" i="5"/>
  <c r="E59" i="5"/>
  <c r="G59" i="5"/>
  <c r="B59" i="5"/>
  <c r="C59" i="5"/>
  <c r="C43" i="5"/>
  <c r="C12" i="5"/>
  <c r="D62" i="5" l="1"/>
  <c r="G62" i="5"/>
  <c r="G54" i="5"/>
  <c r="D54" i="5"/>
  <c r="D53" i="5"/>
  <c r="G53" i="5"/>
  <c r="G28" i="5"/>
  <c r="D28" i="5"/>
  <c r="G27" i="5"/>
  <c r="D27" i="5"/>
  <c r="G24" i="5"/>
  <c r="D24" i="5"/>
  <c r="D19" i="5"/>
  <c r="D20" i="5"/>
  <c r="G20" i="5"/>
  <c r="G19" i="5"/>
  <c r="G8" i="5"/>
  <c r="G9" i="5"/>
  <c r="G10" i="5"/>
  <c r="G11" i="5"/>
  <c r="G13" i="5"/>
  <c r="G14" i="5"/>
  <c r="G15" i="5"/>
  <c r="G16" i="5"/>
  <c r="G17" i="5"/>
  <c r="G18" i="5"/>
  <c r="G21" i="5"/>
  <c r="G22" i="5"/>
  <c r="G23" i="5"/>
  <c r="G25" i="5"/>
  <c r="G26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4" i="5"/>
  <c r="G45" i="5"/>
  <c r="G46" i="5"/>
  <c r="G47" i="5"/>
  <c r="G48" i="5"/>
  <c r="G49" i="5"/>
  <c r="G50" i="5"/>
  <c r="G51" i="5"/>
  <c r="G52" i="5"/>
  <c r="G55" i="5"/>
  <c r="G56" i="5"/>
  <c r="G57" i="5"/>
  <c r="G58" i="5"/>
  <c r="G60" i="5"/>
  <c r="G61" i="5"/>
  <c r="G63" i="5"/>
  <c r="G64" i="5"/>
  <c r="D64" i="5"/>
  <c r="D63" i="5"/>
  <c r="D61" i="5"/>
  <c r="D60" i="5"/>
  <c r="D58" i="5"/>
  <c r="D57" i="5"/>
  <c r="D56" i="5"/>
  <c r="D55" i="5"/>
  <c r="D52" i="5"/>
  <c r="D51" i="5"/>
  <c r="D50" i="5"/>
  <c r="D49" i="5"/>
  <c r="D48" i="5"/>
  <c r="D47" i="5"/>
  <c r="D46" i="5"/>
  <c r="D45" i="5"/>
  <c r="D44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6" i="5"/>
  <c r="D25" i="5"/>
  <c r="D23" i="5"/>
  <c r="D22" i="5"/>
  <c r="D21" i="5"/>
  <c r="D18" i="5"/>
  <c r="D17" i="5"/>
  <c r="D16" i="5"/>
  <c r="D15" i="5"/>
  <c r="D14" i="5"/>
  <c r="D13" i="5"/>
  <c r="D43" i="5" l="1"/>
  <c r="D12" i="5"/>
  <c r="G12" i="5"/>
  <c r="C7" i="5"/>
  <c r="G43" i="5"/>
  <c r="F7" i="5"/>
  <c r="B43" i="5"/>
  <c r="B12" i="5"/>
  <c r="D7" i="5" l="1"/>
  <c r="G7" i="5"/>
  <c r="E12" i="5"/>
  <c r="E43" i="5" l="1"/>
  <c r="B11" i="5"/>
  <c r="E11" i="5" s="1"/>
  <c r="B10" i="5"/>
  <c r="E10" i="5" s="1"/>
  <c r="B9" i="5"/>
  <c r="E9" i="5" s="1"/>
  <c r="B8" i="5"/>
  <c r="E8" i="5" s="1"/>
  <c r="D66" i="1"/>
  <c r="D65" i="1"/>
  <c r="D64" i="1"/>
  <c r="D63" i="1"/>
  <c r="D62" i="1"/>
  <c r="D61" i="1"/>
  <c r="D60" i="1"/>
  <c r="D59" i="1"/>
  <c r="C58" i="1"/>
  <c r="B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C41" i="1"/>
  <c r="B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C17" i="1"/>
  <c r="B17" i="1"/>
  <c r="D16" i="1"/>
  <c r="D15" i="1"/>
  <c r="D14" i="1"/>
  <c r="D13" i="1"/>
  <c r="D12" i="1"/>
  <c r="D17" i="1" l="1"/>
  <c r="D58" i="1"/>
  <c r="D41" i="1"/>
  <c r="D11" i="1" s="1"/>
  <c r="D10" i="1" s="1"/>
  <c r="B11" i="1"/>
  <c r="B10" i="1" s="1"/>
  <c r="C11" i="1"/>
  <c r="C10" i="1" s="1"/>
  <c r="B7" i="5"/>
  <c r="E7" i="5"/>
</calcChain>
</file>

<file path=xl/sharedStrings.xml><?xml version="1.0" encoding="utf-8"?>
<sst xmlns="http://schemas.openxmlformats.org/spreadsheetml/2006/main" count="154" uniqueCount="135">
  <si>
    <t>Дотации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</si>
  <si>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</si>
  <si>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на поддержку мер по обеспечению сбалансированности муниципальных образований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</si>
  <si>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на материальное стимулирование муниципальных образований области, обеспечивших наилучшие показатели по сводной оценке платежеспособности и качества управления финансами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</si>
  <si>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за достижение наилучших значений показателей деятельности органов местного самоуправления городских округов и муниципальных районов Псковской области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</si>
  <si>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Иные межбюджетные трансферты</t>
  </si>
  <si>
    <t>Реализация дополнительных мероприятий в сфере занятости населения в рамках подпрограммы «Активная политика занятости населения и социальная поддержка безработных граждан» государственной программы Псковской области «Содействие занятости населения»</t>
  </si>
  <si>
    <t>Субсидии</t>
  </si>
  <si>
    <t>Субвенции</t>
  </si>
  <si>
    <t xml:space="preserve">Наименование </t>
  </si>
  <si>
    <t>Субсидии на софинансирование строительства и реконструкции объектов муниципальной собственности, приобретение и монтаж спортивного оборудования в рамках подпрограммы «Развитие физической культуры и массового спорта» государственной программы Псковской области «Развитие физической культуры и спорта на 2014-2020 годы»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</si>
  <si>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подпрограммы «Дорожное хозяйство» государственной программы Псковской области «Развитие транспортной системы на 2014-2020 годы»</t>
  </si>
  <si>
    <t>от  _____________ № ______</t>
  </si>
  <si>
    <t>Субсидии на финансирование мероприятий, направленных на повышение энергоэффективности и энергосбережения в жилом фонде, в рамках подпрограммы «Программа энергосбережения и повышения энергетической эффективности Псковской области» государственной  программы Псковской области «Энергоэффективность и энергосбережение на 2014-2020 годы»</t>
  </si>
  <si>
    <t>Приложение № 6</t>
  </si>
  <si>
    <t>Разбивка безвозмездных поступлений из областного бюджета на 2016 год</t>
  </si>
  <si>
    <t xml:space="preserve">БЕЗВОЗМЕЗДНЫЕ ПОСТУПЛЕНИЯ ОТ ДРУГИХ БЮДЖЕТОВ БЮДЖЕТНОЙ СИСТЕМЫ РОССИЙСКОЙ ФЕДЕРАЦИИ </t>
  </si>
  <si>
    <t>БЕЗВОЗМЕЗДНЫЕ ПОСТУПЛЕНИЯ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</si>
  <si>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</si>
  <si>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Иные межбюджетные трансферты на реализацию социальных гарантий, предоставляемых педагогическим работникам образовательных учреждений</t>
  </si>
  <si>
    <t>Субсидии на реализацию мероприятий в рамках основного мероприятия «Кадровое обеспечение культуры области, развитие художественного образования, модернизация материально-технической базы учреждений культуры, развитие информатизации, совершенствование информационно-издательской деятельности»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</si>
  <si>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</si>
  <si>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Субсидии на софинансирование строительства и реконструкции объектов муниципальной собственности в рамках основного мероприятия «Модернизация (ремонтные работы, приобретение оборудования) сети муниципальных учреждений культуры области»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</si>
  <si>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</si>
  <si>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на исполнение органами местного самоуправления отдельных государственных полномочий по формированию торгового реестра</t>
  </si>
  <si>
    <t xml:space="preserve">Субвенции на выполнение полномочий в соответствии с Законом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
</t>
  </si>
  <si>
    <t>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</si>
  <si>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</si>
  <si>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</si>
  <si>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Иные межбюджетные трансферты на реализацию мероприятий в рамках основного мероприятия «Реализация мероприятий активной политики и дополнительных мероприятий в сфере занятости населения»</t>
  </si>
  <si>
    <t xml:space="preserve">Иные межбюджетные трансферты на реализацию мероприятий в рамках в рамках основного мероприятия «Повышение эффективности реализации молодежной политики в муниципальных образованиях Псковской области» </t>
  </si>
  <si>
    <t>Субвенции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</t>
  </si>
  <si>
    <t>Иные межбюджетные трансферты на воспитание и обучение детей-инвалидов в муниципальных дошкольных образовательных учреждениях</t>
  </si>
  <si>
    <t>Субвенции на реализацию основных образовательных программ дошкольного, начального общего, основного общего, среднего (полного) общего образования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</si>
  <si>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Субвенции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</si>
  <si>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Субвенции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</si>
  <si>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Субсидии на осуществление мероприятий по организации питания в муниципальных общеобразовательных учреждениях</t>
  </si>
  <si>
    <t>Субсидии на реализацию мероприятий в рамках основного мероприятия «Развитие сети организаций общего, дополнительного и профессионального образования детей в соответствии с требованиями ФГОС и СанПин»</t>
  </si>
  <si>
    <t>Субвенции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</si>
  <si>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</si>
  <si>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годах», за счет средств Государственной корпорации «Фонд содействия реформирования жилищно-коммунального хозяйства»</t>
  </si>
  <si>
    <t xml:space="preserve">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</t>
  </si>
  <si>
    <t>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</si>
  <si>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</si>
  <si>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</si>
  <si>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тыс.руб.</t>
  </si>
  <si>
    <t>К решению Великолукской городской Думы 
"О   бюджете муниципального образования
"Город Великие Луки" на 2016 год "</t>
  </si>
  <si>
    <t xml:space="preserve">Иные межбюджетные трансферты на реализацию мероприятий в рамках основного мероприятия «Реализация мероприятий активной политики и дополнительных мероприятий в сфере занятости населения» </t>
  </si>
  <si>
    <t>Примечание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</si>
  <si>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</si>
  <si>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Оплата труда 599,0 тыс.руб., Расходы на обеспечение ведения дел 353,0 тыс.руб. (+4,0 тыс.руб. увеличение норматива) </t>
  </si>
  <si>
    <t>Количество детей-сирот и детей, оставшихся без попечения родителей, детей-инвалидов, детей с туберкулезной интоксикацией (не взимается плата) - 43 чел.</t>
  </si>
  <si>
    <t>Иные межбюджетные трансферты на комплектование книжных фондов бибилиотек муниципальных образований</t>
  </si>
  <si>
    <t>Кружковая работа 11 683,0 тыс.руб., Введение шахматного всеобуча 89,0 тыс.руб., Введение основ православной культуры 74,0 тыс.руб.</t>
  </si>
  <si>
    <t>5 чел. х 600 руб. х 12мес.</t>
  </si>
  <si>
    <t>Подлежит регистрации и учету 4 чел.</t>
  </si>
  <si>
    <t>Субвенции на реализацию социальных гарантий, предоставляемых педагогическим работникам образовательных организаций</t>
  </si>
  <si>
    <t>Выплата денежного пособия педработникам, имеющим стаж работы менее трех лет</t>
  </si>
  <si>
    <r>
      <t>ФОТ общеоб.классы +9 685,0 (увеличение норматива), ФОТ коррекц.классы -1 225,0 (уменьшение норматива). Итого с учебными расходами +</t>
    </r>
    <r>
      <rPr>
        <b/>
        <sz val="13"/>
        <color rgb="FF000000"/>
        <rFont val="Times New Roman"/>
        <family val="1"/>
        <charset val="204"/>
      </rPr>
      <t>8 630,0</t>
    </r>
    <r>
      <rPr>
        <sz val="13"/>
        <color rgb="FF000000"/>
        <rFont val="Times New Roman"/>
        <family val="1"/>
        <charset val="204"/>
      </rPr>
      <t xml:space="preserve"> тыс.руб. + </t>
    </r>
    <r>
      <rPr>
        <b/>
        <sz val="13"/>
        <color rgb="FF000000"/>
        <rFont val="Times New Roman"/>
        <family val="1"/>
        <charset val="204"/>
      </rPr>
      <t xml:space="preserve">219,0 </t>
    </r>
    <r>
      <rPr>
        <sz val="13"/>
        <color rgb="FF000000"/>
        <rFont val="Times New Roman"/>
        <family val="1"/>
        <charset val="204"/>
      </rPr>
      <t xml:space="preserve">тыс.руб. (специальные обр.уч. Увеличение норматива) + </t>
    </r>
    <r>
      <rPr>
        <b/>
        <sz val="13"/>
        <color rgb="FF000000"/>
        <rFont val="Times New Roman"/>
        <family val="1"/>
        <charset val="204"/>
      </rPr>
      <t>3 453,0</t>
    </r>
    <r>
      <rPr>
        <sz val="13"/>
        <color rgb="FF000000"/>
        <rFont val="Times New Roman"/>
        <family val="1"/>
        <charset val="204"/>
      </rPr>
      <t xml:space="preserve"> тыс.руб. (дошкольники +1348,0 Обслуж.персонал, +2 105,0 АУП)</t>
    </r>
  </si>
  <si>
    <t>Численность получателей 19 чел.</t>
  </si>
  <si>
    <t>Численность получателей 17 чел. (Средства федерального бюджета)</t>
  </si>
  <si>
    <t xml:space="preserve">Субсидии на реализацию мероприятий в рамках основного мероприятия «Совершенствование деятельности в области профессионального искусства, народной культуры, самодеятельного творчества, международного культурного сотрудничества» 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</si>
  <si>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основного мероприятия «Совершенствование деятельности в области профессионального искусства, народной культуры, самодеятельного творчества, международного культурного сотрудничества»</t>
  </si>
  <si>
    <t>Субсидии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</t>
  </si>
  <si>
    <t xml:space="preserve">Субсидии на софинансирование строительства и реконструкции объектов муниципальной собственности, приобретение и монтаж спортивного оборудования в рамках основного мероприятия «Строительство, реконструкция, ремонт спортивных сооружений» </t>
  </si>
  <si>
    <t xml:space="preserve">Субсидии на реализацию мероприятий в рамках основного мероприятия «Подготовка документов территориального планирования и градостроительного зонирования (в т.ч. внесение изменений) муниципальных образований области» </t>
  </si>
  <si>
    <t xml:space="preserve"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основного мероприятия «Выполнение работ по обеспечению сохранности и приведению в нормативное состояние автомобильных дорог общего пользования местного значения, дворовых территорий и проездов к ним» </t>
  </si>
  <si>
    <t>Субсидии на 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</t>
  </si>
  <si>
    <t>Закупка материалов (труб) в целях подготовки к отопительному сезону</t>
  </si>
  <si>
    <t>30,0 млн. руб.  Строительство велоцентра, 11,1 млн. руб. ФОКОТ СОШ №13</t>
  </si>
  <si>
    <t>Проведение общегородских спортивных мероприятий</t>
  </si>
  <si>
    <t xml:space="preserve"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за счет средств государственной корпорации «Фонд содействия реформирования жилищно-коммунального хозяйства» </t>
  </si>
  <si>
    <t xml:space="preserve"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</t>
  </si>
  <si>
    <t>Учтено в  Бюджете, на основании данных ГФУ</t>
  </si>
  <si>
    <t>Предусмотрено дополнительно в проекте областного бюджета</t>
  </si>
  <si>
    <t xml:space="preserve"> Итого, с учетом изменений</t>
  </si>
  <si>
    <t>Гала - концерт посвященный 850-летию города "Звезды российской эстрады Великим Лукам"</t>
  </si>
  <si>
    <t>Благоустройство мемориального захоронения (замена памятников)</t>
  </si>
  <si>
    <t>Реконструкция прилегающей территории Драматического театра</t>
  </si>
  <si>
    <t>Уменьшение норматива на расходы по обслуживающему персоналу. ФОТ учтен на 11 месяцев</t>
  </si>
  <si>
    <t>300 организаций х 0,061 норматив</t>
  </si>
  <si>
    <t>Количество детей-инвалидов в дошкольных учрежедениях 43 х норматив 75</t>
  </si>
  <si>
    <t>Псковский областной суд 69,5 т.р., 3 окружной суд 19,5 т.р., Ленинградский суд 10,0 т.р. (средства федерального бюджета)</t>
  </si>
  <si>
    <t>Средства федерального бюджета</t>
  </si>
  <si>
    <t>Организация временного трудоустройства несовершенолетних граждан в возрасте 14-18 лет</t>
  </si>
  <si>
    <t>Средства федерального бюджета, Этап 2015</t>
  </si>
  <si>
    <t>66,7 млн.руб. - Этап 2014, 11,3 млн.руб. - Этап 2015</t>
  </si>
  <si>
    <t xml:space="preserve">Дотации на поддержку мер по обеспечению сбалансированности муниципальных образований </t>
  </si>
  <si>
    <t xml:space="preserve">Дотации на материальное стимулирование муниципальных образований области, обеспечивших наилучшие показатели, по сводной оценке, платежеспособности и качества управления финансами 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</si>
  <si>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</si>
  <si>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Дотации на выравнивание бюджетной обеспеченности муниципальных районов (городских округов)</t>
  </si>
  <si>
    <t>Субсидии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</si>
  <si>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на создание условий для обеспечения подготовки спортивного резерва области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</si>
  <si>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Субсидии на ликвидацию очагов сорного растения борщевик Сосновского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</si>
  <si>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</si>
  <si>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</si>
  <si>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</si>
  <si>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муниципальных образований Псковской области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</si>
  <si>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Субсидии на осуществление мероприятий по организации питания в муниципальных общеобразовательных организациях</t>
  </si>
  <si>
    <t>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</si>
  <si>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 xml:space="preserve">Сумма на 2026 год           </t>
  </si>
  <si>
    <t xml:space="preserve">Субсидии на обеспечение мер, направленных на привлечение жителей области к регулярным занятиям физической культурой и спортом </t>
  </si>
  <si>
    <t>Субсидии на 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</t>
  </si>
  <si>
    <t>Субсидии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</t>
  </si>
  <si>
    <t>Субсидии местным бюджетам на установку знаков туристской навигации</t>
  </si>
  <si>
    <t xml:space="preserve">Субсидии на подготовку документов территориального планирования, градостроительного зонирования </t>
  </si>
  <si>
    <t>Иные межбюджетные трансферты на реализацию мероприятий в рамках комплекса процессных мероприятий «Активная политика занятости населения и социальная поддержка безработных граждан»</t>
  </si>
  <si>
    <t>Субсидии на реализацию мероприятий в рамках комплекса процессных мероприятий «Развитие и совершенствование института добровольных народных дружин»</t>
  </si>
  <si>
    <t>Объем межбюджетных трансфертов в бюджет муниципального образования "Город Великие Луки", получаемых из бюджетов бюджетной системы Российской Федерации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</si>
  <si>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</si>
  <si>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Сумма на 2027 год           </t>
  </si>
  <si>
    <t>Субсидии на проведение мероприятий по созданию в образовательных организациях, центрах психолого-педагогической, медицинской и социальной помощи универсальной безбарьерной среды для инклюзивного и качественного образования детей-инвалидов</t>
  </si>
  <si>
    <t>Субсидии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</si>
  <si>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 xml:space="preserve"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</si>
  <si>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Субсидии на проведение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</si>
  <si>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Субсидии муниципальным образованиям на осуществление дорожной деятельности</t>
  </si>
  <si>
    <t>Субсидии на проведение комплексных кадастровых работ за счет средств областного бюджета</t>
  </si>
  <si>
    <t xml:space="preserve"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</si>
  <si>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</t>
  </si>
  <si>
    <t xml:space="preserve">Субвенции на выплату вознаграждения за выполнение функций классного руководителя педагогическим работникам муниципальных образовательных организаций 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</si>
  <si>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</t>
  </si>
  <si>
    <t>Субвенции на выполнение полномочий в соответствии с Законом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</t>
  </si>
  <si>
    <t xml:space="preserve">Иные межбюджетные трансферты на воспитание и обучение детей-инвалидов в муниципальных дошкольных образовательных организациях </t>
  </si>
  <si>
    <t xml:space="preserve"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</si>
  <si>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поправки 1</t>
  </si>
  <si>
    <t>Субсидии на реализацию мероприятий по модернизации школьных систем образования</t>
  </si>
  <si>
    <t>Субсидии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</si>
  <si>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на модернизацию региональных и муниципальных музеев</t>
  </si>
  <si>
    <t>Субсидии на реализацию мероприятий по модернизации коммунальной инфраструктуры</t>
  </si>
  <si>
    <t>Субсидии на реализацию муниципальных программ формирования современной городской среды</t>
  </si>
  <si>
    <t>Субвенции, предоставляемых местным бюджетам из областного бюджета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состояния, за счет средств областного бюджета</t>
  </si>
  <si>
    <t>Субвенции, предоставляемых местным бюджетам из областного бюджета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</si>
  <si>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</si>
  <si>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Приложение № 4.1</t>
  </si>
  <si>
    <t xml:space="preserve">к решению Великолукской городской Думы  
от ________________№ _________   
"О внесении изменений и дополнений в решение
 Великолукской городской Думы от 20.12.2024 № 128
"О бюджете муниципального образования "Город Великие Луки" 
на 2025 год и плановый период 2026 и 2027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</si>
</sst>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color rgb="FF000000"/>
      <name val="Times New Roman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67">
    <xf numFmtId="0" fontId="0" fillId="0" borderId="0" xfId="0">
      <alignment vertical="top" wrapText="1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>
      <alignment vertical="top" wrapText="1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3" borderId="0" xfId="0" applyFont="1" applyFill="1" applyAlignment="1">
      <alignment horizontal="justify" vertical="top" wrapText="1"/>
    </xf>
    <xf numFmtId="0" fontId="4" fillId="2" borderId="0" xfId="0" applyFont="1" applyFill="1">
      <alignment vertical="top" wrapText="1"/>
    </xf>
    <xf numFmtId="0" fontId="3" fillId="0" borderId="1" xfId="0" applyFont="1" applyBorder="1" applyAlignment="1">
      <alignment horizontal="justify" vertical="top" wrapText="1"/>
    </xf>
    <xf numFmtId="164" fontId="1" fillId="2" borderId="0" xfId="0" applyNumberFormat="1" applyFont="1" applyFill="1" applyAlignment="1">
      <alignment horizontal="right"/>
    </xf>
    <xf numFmtId="164" fontId="1" fillId="0" borderId="0" xfId="0" applyNumberFormat="1" applyFont="1" applyAlignment="1">
      <alignment horizontal="right" wrapText="1"/>
    </xf>
    <xf numFmtId="164" fontId="1" fillId="2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164" fontId="1" fillId="0" borderId="1" xfId="0" applyNumberFormat="1" applyFont="1" applyBorder="1" applyAlignment="1"/>
    <xf numFmtId="0" fontId="2" fillId="0" borderId="1" xfId="0" applyFont="1" applyBorder="1" applyAlignment="1"/>
    <xf numFmtId="0" fontId="3" fillId="0" borderId="1" xfId="0" applyFont="1" applyBorder="1">
      <alignment vertical="top" wrapText="1"/>
    </xf>
    <xf numFmtId="0" fontId="4" fillId="2" borderId="1" xfId="0" applyFont="1" applyFill="1" applyBorder="1">
      <alignment vertical="top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 applyProtection="1">
      <alignment horizontal="justify" vertical="center" wrapText="1"/>
      <protection locked="0"/>
    </xf>
    <xf numFmtId="1" fontId="2" fillId="4" borderId="1" xfId="0" applyNumberFormat="1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horizontal="justify" vertical="top" wrapText="1"/>
    </xf>
    <xf numFmtId="0" fontId="1" fillId="4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2" fontId="3" fillId="0" borderId="1" xfId="0" applyNumberFormat="1" applyFont="1" applyBorder="1" applyAlignment="1">
      <alignment horizontal="justify" vertical="top" wrapText="1"/>
    </xf>
    <xf numFmtId="0" fontId="4" fillId="0" borderId="0" xfId="0" applyNumberFormat="1" applyFont="1">
      <alignment vertical="top" wrapText="1"/>
    </xf>
    <xf numFmtId="0" fontId="4" fillId="0" borderId="0" xfId="0" applyNumberFormat="1" applyFont="1" applyAlignment="1"/>
    <xf numFmtId="0" fontId="4" fillId="0" borderId="2" xfId="0" applyNumberFormat="1" applyFont="1" applyBorder="1" applyAlignment="1">
      <alignment horizontal="right" vertical="top" wrapText="1"/>
    </xf>
    <xf numFmtId="0" fontId="4" fillId="0" borderId="0" xfId="0" applyNumberFormat="1" applyFont="1" applyAlignment="1">
      <alignment horizontal="right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wrapText="1"/>
    </xf>
    <xf numFmtId="0" fontId="6" fillId="5" borderId="1" xfId="0" applyNumberFormat="1" applyFont="1" applyFill="1" applyBorder="1" applyAlignment="1" applyProtection="1">
      <alignment horizontal="justify" vertical="center" wrapText="1"/>
      <protection locked="0"/>
    </xf>
    <xf numFmtId="0" fontId="4" fillId="0" borderId="1" xfId="0" applyNumberFormat="1" applyFont="1" applyBorder="1" applyAlignment="1"/>
    <xf numFmtId="0" fontId="4" fillId="0" borderId="1" xfId="0" applyNumberFormat="1" applyFont="1" applyBorder="1" applyAlignment="1">
      <alignment horizontal="right"/>
    </xf>
    <xf numFmtId="0" fontId="6" fillId="5" borderId="1" xfId="0" applyNumberFormat="1" applyFont="1" applyFill="1" applyBorder="1" applyAlignment="1">
      <alignment horizontal="justify" vertical="top" wrapText="1"/>
    </xf>
    <xf numFmtId="0" fontId="2" fillId="5" borderId="1" xfId="0" applyNumberFormat="1" applyFont="1" applyFill="1" applyBorder="1" applyAlignment="1">
      <alignment horizontal="right"/>
    </xf>
    <xf numFmtId="0" fontId="6" fillId="0" borderId="0" xfId="0" applyNumberFormat="1" applyFont="1" applyAlignment="1"/>
    <xf numFmtId="0" fontId="6" fillId="0" borderId="1" xfId="0" applyNumberFormat="1" applyFont="1" applyBorder="1" applyAlignment="1">
      <alignment horizontal="right" wrapText="1"/>
    </xf>
    <xf numFmtId="0" fontId="6" fillId="0" borderId="0" xfId="0" applyNumberFormat="1" applyFont="1">
      <alignment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right" wrapText="1"/>
    </xf>
    <xf numFmtId="0" fontId="4" fillId="2" borderId="1" xfId="0" applyNumberFormat="1" applyFont="1" applyFill="1" applyBorder="1" applyAlignment="1">
      <alignment horizontal="right" wrapText="1"/>
    </xf>
    <xf numFmtId="0" fontId="4" fillId="2" borderId="0" xfId="0" applyNumberFormat="1" applyFont="1" applyFill="1">
      <alignment vertical="top" wrapText="1"/>
    </xf>
    <xf numFmtId="0" fontId="4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Border="1" applyAlignment="1"/>
    <xf numFmtId="0" fontId="4" fillId="0" borderId="0" xfId="0" applyNumberFormat="1" applyFont="1" applyAlignment="1">
      <alignment horizontal="justify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wrapText="1"/>
    </xf>
    <xf numFmtId="0" fontId="1" fillId="3" borderId="0" xfId="0" applyFont="1" applyFill="1" applyAlignment="1">
      <alignment horizontal="center" vertical="center"/>
    </xf>
    <xf numFmtId="0" fontId="4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right" vertical="top" wrapText="1"/>
    </xf>
    <xf numFmtId="0" fontId="4" fillId="3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4" zoomScale="87" zoomScaleNormal="87" workbookViewId="0">
      <pane ySplit="6" topLeftCell="A60" activePane="bottomLeft" state="frozen"/>
      <selection activeCell="A4" sqref="A4"/>
      <selection pane="bottomLeft" activeCell="O49" sqref="O49"/>
    </sheetView>
  </sheetViews>
  <sheetFormatPr defaultColWidth="9.33203125" defaultRowHeight="16.5" x14ac:dyDescent="0.25"/>
  <cols>
    <col min="1" max="1" width="107.33203125" style="4" customWidth="1"/>
    <col min="2" max="2" width="19.83203125" style="10" customWidth="1"/>
    <col min="3" max="3" width="20.6640625" style="25" customWidth="1"/>
    <col min="4" max="4" width="18.33203125" style="3" customWidth="1"/>
    <col min="5" max="5" width="58.83203125" style="3" customWidth="1"/>
    <col min="6" max="16384" width="9.33203125" style="3"/>
  </cols>
  <sheetData>
    <row r="1" spans="1:5" s="1" customFormat="1" hidden="1" x14ac:dyDescent="0.25">
      <c r="A1" s="61" t="s">
        <v>14</v>
      </c>
      <c r="B1" s="61"/>
      <c r="C1" s="22"/>
    </row>
    <row r="2" spans="1:5" s="1" customFormat="1" ht="60.75" hidden="1" customHeight="1" x14ac:dyDescent="0.25">
      <c r="A2" s="62" t="s">
        <v>46</v>
      </c>
      <c r="B2" s="62"/>
      <c r="C2" s="22"/>
    </row>
    <row r="3" spans="1:5" s="1" customFormat="1" ht="21" hidden="1" customHeight="1" x14ac:dyDescent="0.25">
      <c r="A3" s="61" t="s">
        <v>12</v>
      </c>
      <c r="B3" s="61"/>
      <c r="C3" s="22"/>
    </row>
    <row r="4" spans="1:5" s="1" customFormat="1" x14ac:dyDescent="0.25">
      <c r="A4" s="6"/>
      <c r="B4" s="9"/>
      <c r="C4" s="22"/>
    </row>
    <row r="5" spans="1:5" s="1" customFormat="1" x14ac:dyDescent="0.25">
      <c r="A5" s="63" t="s">
        <v>15</v>
      </c>
      <c r="B5" s="63"/>
      <c r="C5" s="63"/>
      <c r="D5" s="63"/>
      <c r="E5" s="63"/>
    </row>
    <row r="6" spans="1:5" x14ac:dyDescent="0.2">
      <c r="A6" s="63"/>
      <c r="B6" s="63"/>
      <c r="C6" s="63"/>
      <c r="D6" s="63"/>
      <c r="E6" s="63"/>
    </row>
    <row r="7" spans="1:5" x14ac:dyDescent="0.25">
      <c r="A7" s="5"/>
      <c r="B7" s="10" t="s">
        <v>45</v>
      </c>
    </row>
    <row r="8" spans="1:5" s="1" customFormat="1" ht="84" customHeight="1" x14ac:dyDescent="0.25">
      <c r="A8" s="28" t="s">
        <v>9</v>
      </c>
      <c r="B8" s="14" t="s">
        <v>73</v>
      </c>
      <c r="C8" s="21" t="s">
        <v>74</v>
      </c>
      <c r="D8" s="14" t="s">
        <v>75</v>
      </c>
      <c r="E8" s="27" t="s">
        <v>48</v>
      </c>
    </row>
    <row r="9" spans="1:5" s="1" customFormat="1" hidden="1" x14ac:dyDescent="0.25">
      <c r="A9" s="29"/>
      <c r="B9" s="11"/>
      <c r="C9" s="23"/>
      <c r="D9" s="15"/>
      <c r="E9" s="15"/>
    </row>
    <row r="10" spans="1:5" s="1" customFormat="1" ht="33.75" customHeight="1" x14ac:dyDescent="0.25">
      <c r="A10" s="30" t="s">
        <v>17</v>
      </c>
      <c r="B10" s="13">
        <f>B11</f>
        <v>570647</v>
      </c>
      <c r="C10" s="13">
        <f>C11</f>
        <v>436446.9</v>
      </c>
      <c r="D10" s="13">
        <f>D11</f>
        <v>1007093.9</v>
      </c>
      <c r="E10" s="15"/>
    </row>
    <row r="11" spans="1:5" s="2" customFormat="1" ht="34.5" customHeight="1" x14ac:dyDescent="0.25">
      <c r="A11" s="31" t="s">
        <v>16</v>
      </c>
      <c r="B11" s="13">
        <f>B17+B41+B58</f>
        <v>570647</v>
      </c>
      <c r="C11" s="13">
        <f>C17+C41+C58</f>
        <v>436446.9</v>
      </c>
      <c r="D11" s="13">
        <f>D17+D41+D58</f>
        <v>1007093.9</v>
      </c>
      <c r="E11" s="17"/>
    </row>
    <row r="12" spans="1:5" ht="21" hidden="1" customHeight="1" x14ac:dyDescent="0.25">
      <c r="A12" s="32" t="s">
        <v>0</v>
      </c>
      <c r="B12" s="13">
        <v>0</v>
      </c>
      <c r="C12" s="24"/>
      <c r="D12" s="16">
        <f t="shared" ref="D12:D66" si="0">C12+B12</f>
        <v>0</v>
      </c>
      <c r="E12" s="18"/>
    </row>
    <row r="13" spans="1:5" ht="93.75" hidden="1" customHeight="1" x14ac:dyDescent="0.25">
      <c r="A13" s="33" t="s">
        <v>1</v>
      </c>
      <c r="B13" s="12">
        <v>0</v>
      </c>
      <c r="C13" s="24"/>
      <c r="D13" s="16">
        <f t="shared" si="0"/>
        <v>0</v>
      </c>
      <c r="E13" s="18"/>
    </row>
    <row r="14" spans="1:5" ht="99" hidden="1" x14ac:dyDescent="0.25">
      <c r="A14" s="33" t="s">
        <v>2</v>
      </c>
      <c r="B14" s="13">
        <v>0</v>
      </c>
      <c r="C14" s="24"/>
      <c r="D14" s="16">
        <f t="shared" si="0"/>
        <v>0</v>
      </c>
      <c r="E14" s="18"/>
    </row>
    <row r="15" spans="1:5" ht="115.5" hidden="1" x14ac:dyDescent="0.25">
      <c r="A15" s="33" t="s">
        <v>3</v>
      </c>
      <c r="B15" s="13">
        <v>0</v>
      </c>
      <c r="C15" s="24"/>
      <c r="D15" s="16">
        <f t="shared" si="0"/>
        <v>0</v>
      </c>
      <c r="E15" s="18"/>
    </row>
    <row r="16" spans="1:5" ht="115.5" hidden="1" x14ac:dyDescent="0.25">
      <c r="A16" s="33" t="s">
        <v>4</v>
      </c>
      <c r="B16" s="13">
        <v>0</v>
      </c>
      <c r="C16" s="24"/>
      <c r="D16" s="16">
        <f t="shared" si="0"/>
        <v>0</v>
      </c>
      <c r="E16" s="18"/>
    </row>
    <row r="17" spans="1:5" ht="20.25" customHeight="1" x14ac:dyDescent="0.25">
      <c r="A17" s="32" t="s">
        <v>7</v>
      </c>
      <c r="B17" s="13">
        <f>SUM(B18:B40)</f>
        <v>21683</v>
      </c>
      <c r="C17" s="13">
        <f>SUM(C18:C40)</f>
        <v>425694</v>
      </c>
      <c r="D17" s="13">
        <f>SUM(D18:D40)</f>
        <v>447377</v>
      </c>
      <c r="E17" s="18"/>
    </row>
    <row r="18" spans="1:5" ht="48.75" hidden="1" customHeight="1" x14ac:dyDescent="0.25">
      <c r="A18" s="34" t="s">
        <v>37</v>
      </c>
      <c r="B18" s="11"/>
      <c r="C18" s="24"/>
      <c r="D18" s="16">
        <f t="shared" si="0"/>
        <v>0</v>
      </c>
      <c r="E18" s="18"/>
    </row>
    <row r="19" spans="1:5" ht="38.25" customHeight="1" x14ac:dyDescent="0.25">
      <c r="A19" s="34" t="s">
        <v>36</v>
      </c>
      <c r="B19" s="11">
        <v>21114</v>
      </c>
      <c r="C19" s="24"/>
      <c r="D19" s="16">
        <f t="shared" si="0"/>
        <v>21114</v>
      </c>
      <c r="E19" s="18"/>
    </row>
    <row r="20" spans="1:5" ht="57" hidden="1" customHeight="1" x14ac:dyDescent="0.25">
      <c r="A20" s="34" t="s">
        <v>39</v>
      </c>
      <c r="B20" s="11"/>
      <c r="C20" s="24"/>
      <c r="D20" s="16">
        <f t="shared" si="0"/>
        <v>0</v>
      </c>
      <c r="E20" s="18"/>
    </row>
    <row r="21" spans="1:5" ht="73.5" hidden="1" customHeight="1" x14ac:dyDescent="0.25">
      <c r="A21" s="34" t="s">
        <v>20</v>
      </c>
      <c r="B21" s="11"/>
      <c r="C21" s="24"/>
      <c r="D21" s="16">
        <f t="shared" si="0"/>
        <v>0</v>
      </c>
      <c r="E21" s="18"/>
    </row>
    <row r="22" spans="1:5" ht="60.75" hidden="1" customHeight="1" x14ac:dyDescent="0.25">
      <c r="A22" s="34" t="s">
        <v>22</v>
      </c>
      <c r="B22" s="11"/>
      <c r="C22" s="24"/>
      <c r="D22" s="16">
        <f t="shared" si="0"/>
        <v>0</v>
      </c>
      <c r="E22" s="18"/>
    </row>
    <row r="23" spans="1:5" ht="54.75" hidden="1" customHeight="1" x14ac:dyDescent="0.25">
      <c r="A23" s="34" t="s">
        <v>18</v>
      </c>
      <c r="B23" s="11"/>
      <c r="C23" s="24"/>
      <c r="D23" s="16">
        <f t="shared" si="0"/>
        <v>0</v>
      </c>
      <c r="E23" s="18"/>
    </row>
    <row r="24" spans="1:5" ht="82.5" hidden="1" x14ac:dyDescent="0.25">
      <c r="A24" s="34" t="s">
        <v>10</v>
      </c>
      <c r="B24" s="11">
        <v>0</v>
      </c>
      <c r="C24" s="24"/>
      <c r="D24" s="16">
        <f t="shared" si="0"/>
        <v>0</v>
      </c>
      <c r="E24" s="18"/>
    </row>
    <row r="25" spans="1:5" ht="78.75" hidden="1" customHeight="1" x14ac:dyDescent="0.25">
      <c r="A25" s="34" t="s">
        <v>11</v>
      </c>
      <c r="B25" s="11">
        <v>0</v>
      </c>
      <c r="C25" s="24"/>
      <c r="D25" s="16">
        <f t="shared" si="0"/>
        <v>0</v>
      </c>
      <c r="E25" s="18"/>
    </row>
    <row r="26" spans="1:5" ht="72" hidden="1" customHeight="1" x14ac:dyDescent="0.25">
      <c r="A26" s="35" t="s">
        <v>13</v>
      </c>
      <c r="B26" s="11">
        <v>0</v>
      </c>
      <c r="C26" s="24"/>
      <c r="D26" s="16">
        <f t="shared" si="0"/>
        <v>0</v>
      </c>
      <c r="E26" s="18"/>
    </row>
    <row r="27" spans="1:5" ht="75" hidden="1" customHeight="1" x14ac:dyDescent="0.25">
      <c r="A27" s="34" t="s">
        <v>40</v>
      </c>
      <c r="B27" s="11"/>
      <c r="C27" s="24"/>
      <c r="D27" s="16">
        <f t="shared" si="0"/>
        <v>0</v>
      </c>
      <c r="E27" s="18"/>
    </row>
    <row r="28" spans="1:5" ht="42.75" hidden="1" customHeight="1" x14ac:dyDescent="0.25">
      <c r="A28" s="34" t="s">
        <v>41</v>
      </c>
      <c r="B28" s="11"/>
      <c r="C28" s="24"/>
      <c r="D28" s="16">
        <f t="shared" si="0"/>
        <v>0</v>
      </c>
      <c r="E28" s="18"/>
    </row>
    <row r="29" spans="1:5" ht="90" customHeight="1" x14ac:dyDescent="0.25">
      <c r="A29" s="35" t="s">
        <v>42</v>
      </c>
      <c r="B29" s="11">
        <v>569</v>
      </c>
      <c r="C29" s="24"/>
      <c r="D29" s="16">
        <f t="shared" si="0"/>
        <v>569</v>
      </c>
      <c r="E29" s="18" t="s">
        <v>51</v>
      </c>
    </row>
    <row r="30" spans="1:5" ht="54.75" customHeight="1" x14ac:dyDescent="0.25">
      <c r="A30" s="34" t="s">
        <v>37</v>
      </c>
      <c r="B30" s="11">
        <v>0</v>
      </c>
      <c r="C30" s="24">
        <v>1114</v>
      </c>
      <c r="D30" s="16">
        <f t="shared" si="0"/>
        <v>1114</v>
      </c>
      <c r="E30" s="18"/>
    </row>
    <row r="31" spans="1:5" ht="64.5" customHeight="1" x14ac:dyDescent="0.25">
      <c r="A31" s="34" t="s">
        <v>61</v>
      </c>
      <c r="B31" s="11">
        <v>0</v>
      </c>
      <c r="C31" s="24">
        <v>600</v>
      </c>
      <c r="D31" s="16">
        <f t="shared" si="0"/>
        <v>600</v>
      </c>
      <c r="E31" s="18" t="s">
        <v>76</v>
      </c>
    </row>
    <row r="32" spans="1:5" ht="111" customHeight="1" x14ac:dyDescent="0.25">
      <c r="A32" s="34" t="s">
        <v>62</v>
      </c>
      <c r="B32" s="11">
        <v>0</v>
      </c>
      <c r="C32" s="24">
        <v>34000</v>
      </c>
      <c r="D32" s="16">
        <f t="shared" si="0"/>
        <v>34000</v>
      </c>
      <c r="E32" s="18" t="s">
        <v>78</v>
      </c>
    </row>
    <row r="33" spans="1:5" ht="59.25" customHeight="1" x14ac:dyDescent="0.25">
      <c r="A33" s="34" t="s">
        <v>18</v>
      </c>
      <c r="B33" s="11">
        <v>0</v>
      </c>
      <c r="C33" s="24">
        <v>1000</v>
      </c>
      <c r="D33" s="16">
        <f t="shared" si="0"/>
        <v>1000</v>
      </c>
      <c r="E33" s="18" t="s">
        <v>77</v>
      </c>
    </row>
    <row r="34" spans="1:5" ht="55.5" customHeight="1" x14ac:dyDescent="0.25">
      <c r="A34" s="34" t="s">
        <v>63</v>
      </c>
      <c r="B34" s="11">
        <v>0</v>
      </c>
      <c r="C34" s="24">
        <v>420</v>
      </c>
      <c r="D34" s="16">
        <f t="shared" si="0"/>
        <v>420</v>
      </c>
      <c r="E34" s="18" t="s">
        <v>70</v>
      </c>
    </row>
    <row r="35" spans="1:5" ht="71.25" customHeight="1" x14ac:dyDescent="0.25">
      <c r="A35" s="34" t="s">
        <v>64</v>
      </c>
      <c r="B35" s="11">
        <v>0</v>
      </c>
      <c r="C35" s="24">
        <v>41100</v>
      </c>
      <c r="D35" s="16">
        <f t="shared" si="0"/>
        <v>41100</v>
      </c>
      <c r="E35" s="18" t="s">
        <v>69</v>
      </c>
    </row>
    <row r="36" spans="1:5" ht="54.75" customHeight="1" x14ac:dyDescent="0.25">
      <c r="A36" s="34" t="s">
        <v>65</v>
      </c>
      <c r="B36" s="11">
        <v>0</v>
      </c>
      <c r="C36" s="24">
        <v>1000</v>
      </c>
      <c r="D36" s="16">
        <f t="shared" si="0"/>
        <v>1000</v>
      </c>
      <c r="E36" s="18"/>
    </row>
    <row r="37" spans="1:5" ht="115.5" customHeight="1" x14ac:dyDescent="0.25">
      <c r="A37" s="34" t="s">
        <v>66</v>
      </c>
      <c r="B37" s="11">
        <v>0</v>
      </c>
      <c r="C37" s="24">
        <v>107600</v>
      </c>
      <c r="D37" s="16">
        <f t="shared" si="0"/>
        <v>107600</v>
      </c>
      <c r="E37" s="18"/>
    </row>
    <row r="38" spans="1:5" ht="54.75" customHeight="1" x14ac:dyDescent="0.25">
      <c r="A38" s="34" t="s">
        <v>67</v>
      </c>
      <c r="B38" s="11">
        <v>0</v>
      </c>
      <c r="C38" s="24">
        <v>3915</v>
      </c>
      <c r="D38" s="16">
        <f t="shared" si="0"/>
        <v>3915</v>
      </c>
      <c r="E38" s="18" t="s">
        <v>68</v>
      </c>
    </row>
    <row r="39" spans="1:5" ht="74.25" customHeight="1" x14ac:dyDescent="0.25">
      <c r="A39" s="34" t="s">
        <v>71</v>
      </c>
      <c r="B39" s="11">
        <v>0</v>
      </c>
      <c r="C39" s="24">
        <v>156945</v>
      </c>
      <c r="D39" s="16">
        <f t="shared" si="0"/>
        <v>156945</v>
      </c>
      <c r="E39" s="18" t="s">
        <v>85</v>
      </c>
    </row>
    <row r="40" spans="1:5" ht="55.5" customHeight="1" x14ac:dyDescent="0.25">
      <c r="A40" s="34" t="s">
        <v>72</v>
      </c>
      <c r="B40" s="11">
        <v>0</v>
      </c>
      <c r="C40" s="24">
        <v>78000</v>
      </c>
      <c r="D40" s="16">
        <f t="shared" si="0"/>
        <v>78000</v>
      </c>
      <c r="E40" s="18" t="s">
        <v>86</v>
      </c>
    </row>
    <row r="41" spans="1:5" ht="20.25" customHeight="1" x14ac:dyDescent="0.25">
      <c r="A41" s="32" t="s">
        <v>8</v>
      </c>
      <c r="B41" s="13">
        <f>SUM(B43:B57)</f>
        <v>545739</v>
      </c>
      <c r="C41" s="13">
        <f>SUM(C43:C57)</f>
        <v>10456</v>
      </c>
      <c r="D41" s="13">
        <f>SUM(D43:D57)</f>
        <v>556195</v>
      </c>
      <c r="E41" s="18"/>
    </row>
    <row r="42" spans="1:5" ht="87" hidden="1" customHeight="1" x14ac:dyDescent="0.25">
      <c r="A42" s="34" t="s">
        <v>33</v>
      </c>
      <c r="B42" s="11"/>
      <c r="C42" s="24"/>
      <c r="D42" s="16">
        <f t="shared" si="0"/>
        <v>0</v>
      </c>
      <c r="E42" s="18"/>
    </row>
    <row r="43" spans="1:5" ht="39.75" customHeight="1" x14ac:dyDescent="0.25">
      <c r="A43" s="34" t="s">
        <v>34</v>
      </c>
      <c r="B43" s="11">
        <v>6212</v>
      </c>
      <c r="C43" s="24"/>
      <c r="D43" s="16">
        <f t="shared" si="0"/>
        <v>6212</v>
      </c>
      <c r="E43" s="18"/>
    </row>
    <row r="44" spans="1:5" ht="61.5" customHeight="1" x14ac:dyDescent="0.25">
      <c r="A44" s="34" t="s">
        <v>35</v>
      </c>
      <c r="B44" s="11">
        <v>11846</v>
      </c>
      <c r="C44" s="24"/>
      <c r="D44" s="16">
        <f t="shared" si="0"/>
        <v>11846</v>
      </c>
      <c r="E44" s="18" t="s">
        <v>53</v>
      </c>
    </row>
    <row r="45" spans="1:5" ht="53.25" customHeight="1" x14ac:dyDescent="0.25">
      <c r="A45" s="34" t="s">
        <v>38</v>
      </c>
      <c r="B45" s="11">
        <v>25054</v>
      </c>
      <c r="C45" s="24"/>
      <c r="D45" s="16">
        <f t="shared" si="0"/>
        <v>25054</v>
      </c>
      <c r="E45" s="18"/>
    </row>
    <row r="46" spans="1:5" ht="69.75" customHeight="1" x14ac:dyDescent="0.25">
      <c r="A46" s="34" t="s">
        <v>31</v>
      </c>
      <c r="B46" s="11">
        <v>218425</v>
      </c>
      <c r="C46" s="24">
        <v>-6570</v>
      </c>
      <c r="D46" s="16">
        <f t="shared" si="0"/>
        <v>211855</v>
      </c>
      <c r="E46" s="18" t="s">
        <v>79</v>
      </c>
    </row>
    <row r="47" spans="1:5" ht="125.25" customHeight="1" x14ac:dyDescent="0.25">
      <c r="A47" s="34" t="s">
        <v>33</v>
      </c>
      <c r="B47" s="11">
        <v>244006</v>
      </c>
      <c r="C47" s="24">
        <v>12303</v>
      </c>
      <c r="D47" s="16">
        <f t="shared" si="0"/>
        <v>256309</v>
      </c>
      <c r="E47" s="18" t="s">
        <v>58</v>
      </c>
    </row>
    <row r="48" spans="1:5" ht="53.25" customHeight="1" x14ac:dyDescent="0.25">
      <c r="A48" s="34" t="s">
        <v>43</v>
      </c>
      <c r="B48" s="11">
        <v>20658</v>
      </c>
      <c r="C48" s="24"/>
      <c r="D48" s="16">
        <f t="shared" si="0"/>
        <v>20658</v>
      </c>
      <c r="E48" s="18" t="s">
        <v>59</v>
      </c>
    </row>
    <row r="49" spans="1:5" ht="63.75" customHeight="1" x14ac:dyDescent="0.25">
      <c r="A49" s="34" t="s">
        <v>44</v>
      </c>
      <c r="B49" s="11">
        <v>18483</v>
      </c>
      <c r="C49" s="24"/>
      <c r="D49" s="16">
        <f t="shared" si="0"/>
        <v>18483</v>
      </c>
      <c r="E49" s="18" t="s">
        <v>60</v>
      </c>
    </row>
    <row r="50" spans="1:5" ht="77.25" customHeight="1" x14ac:dyDescent="0.25">
      <c r="A50" s="34" t="s">
        <v>28</v>
      </c>
      <c r="B50" s="11">
        <v>36</v>
      </c>
      <c r="C50" s="24"/>
      <c r="D50" s="16">
        <f t="shared" si="0"/>
        <v>36</v>
      </c>
      <c r="E50" s="18" t="s">
        <v>54</v>
      </c>
    </row>
    <row r="51" spans="1:5" ht="94.5" customHeight="1" x14ac:dyDescent="0.25">
      <c r="A51" s="34" t="s">
        <v>25</v>
      </c>
      <c r="B51" s="11">
        <v>1</v>
      </c>
      <c r="C51" s="24"/>
      <c r="D51" s="16">
        <f t="shared" si="0"/>
        <v>1</v>
      </c>
      <c r="E51" s="18" t="s">
        <v>55</v>
      </c>
    </row>
    <row r="52" spans="1:5" ht="40.5" customHeight="1" x14ac:dyDescent="0.25">
      <c r="A52" s="34" t="s">
        <v>24</v>
      </c>
      <c r="B52" s="11">
        <v>18</v>
      </c>
      <c r="C52" s="24"/>
      <c r="D52" s="16">
        <f t="shared" si="0"/>
        <v>18</v>
      </c>
      <c r="E52" s="18" t="s">
        <v>80</v>
      </c>
    </row>
    <row r="53" spans="1:5" s="7" customFormat="1" ht="44.25" hidden="1" customHeight="1" x14ac:dyDescent="0.25">
      <c r="A53" s="36" t="s">
        <v>23</v>
      </c>
      <c r="B53" s="11"/>
      <c r="C53" s="26"/>
      <c r="D53" s="16">
        <f t="shared" si="0"/>
        <v>0</v>
      </c>
      <c r="E53" s="19"/>
    </row>
    <row r="54" spans="1:5" ht="54.75" customHeight="1" x14ac:dyDescent="0.25">
      <c r="A54" s="34" t="s">
        <v>26</v>
      </c>
      <c r="B54" s="11">
        <v>948</v>
      </c>
      <c r="C54" s="24">
        <v>4</v>
      </c>
      <c r="D54" s="16">
        <f t="shared" si="0"/>
        <v>952</v>
      </c>
      <c r="E54" s="18" t="s">
        <v>50</v>
      </c>
    </row>
    <row r="55" spans="1:5" ht="51.75" customHeight="1" x14ac:dyDescent="0.25">
      <c r="A55" s="34" t="s">
        <v>27</v>
      </c>
      <c r="B55" s="11">
        <v>52</v>
      </c>
      <c r="C55" s="24"/>
      <c r="D55" s="16">
        <f t="shared" si="0"/>
        <v>52</v>
      </c>
      <c r="E55" s="18"/>
    </row>
    <row r="56" spans="1:5" ht="60.75" customHeight="1" x14ac:dyDescent="0.25">
      <c r="A56" s="34" t="s">
        <v>49</v>
      </c>
      <c r="B56" s="11">
        <v>0</v>
      </c>
      <c r="C56" s="24">
        <v>99</v>
      </c>
      <c r="D56" s="16">
        <f t="shared" si="0"/>
        <v>99</v>
      </c>
      <c r="E56" s="18" t="s">
        <v>82</v>
      </c>
    </row>
    <row r="57" spans="1:5" ht="45" customHeight="1" x14ac:dyDescent="0.25">
      <c r="A57" s="34" t="s">
        <v>56</v>
      </c>
      <c r="B57" s="11">
        <v>0</v>
      </c>
      <c r="C57" s="24">
        <v>4620</v>
      </c>
      <c r="D57" s="16">
        <f t="shared" si="0"/>
        <v>4620</v>
      </c>
      <c r="E57" s="18" t="s">
        <v>57</v>
      </c>
    </row>
    <row r="58" spans="1:5" ht="21.75" customHeight="1" x14ac:dyDescent="0.25">
      <c r="A58" s="32" t="s">
        <v>5</v>
      </c>
      <c r="B58" s="13">
        <f>B60+B65+B66</f>
        <v>3225</v>
      </c>
      <c r="C58" s="13">
        <f>C60+C65+C66</f>
        <v>296.89999999999998</v>
      </c>
      <c r="D58" s="13">
        <f>D60+D65+D66</f>
        <v>3521.9</v>
      </c>
      <c r="E58" s="18"/>
    </row>
    <row r="59" spans="1:5" ht="41.25" hidden="1" customHeight="1" x14ac:dyDescent="0.25">
      <c r="A59" s="36" t="s">
        <v>19</v>
      </c>
      <c r="B59" s="11"/>
      <c r="C59" s="24"/>
      <c r="D59" s="16">
        <f t="shared" si="0"/>
        <v>0</v>
      </c>
      <c r="E59" s="18"/>
    </row>
    <row r="60" spans="1:5" ht="45.75" customHeight="1" x14ac:dyDescent="0.25">
      <c r="A60" s="34" t="s">
        <v>32</v>
      </c>
      <c r="B60" s="11">
        <v>3225</v>
      </c>
      <c r="C60" s="24"/>
      <c r="D60" s="16">
        <f t="shared" si="0"/>
        <v>3225</v>
      </c>
      <c r="E60" s="18" t="s">
        <v>81</v>
      </c>
    </row>
    <row r="61" spans="1:5" ht="66" hidden="1" x14ac:dyDescent="0.25">
      <c r="A61" s="8" t="s">
        <v>6</v>
      </c>
      <c r="B61" s="11">
        <v>0</v>
      </c>
      <c r="C61" s="24"/>
      <c r="D61" s="16">
        <f t="shared" si="0"/>
        <v>0</v>
      </c>
      <c r="E61" s="18"/>
    </row>
    <row r="62" spans="1:5" ht="58.5" hidden="1" customHeight="1" x14ac:dyDescent="0.25">
      <c r="A62" s="8" t="s">
        <v>30</v>
      </c>
      <c r="B62" s="11"/>
      <c r="C62" s="24"/>
      <c r="D62" s="16">
        <f t="shared" si="0"/>
        <v>0</v>
      </c>
      <c r="E62" s="18"/>
    </row>
    <row r="63" spans="1:5" ht="57.75" hidden="1" customHeight="1" x14ac:dyDescent="0.25">
      <c r="A63" s="37" t="s">
        <v>29</v>
      </c>
      <c r="B63" s="11"/>
      <c r="C63" s="24"/>
      <c r="D63" s="16">
        <f t="shared" si="0"/>
        <v>0</v>
      </c>
      <c r="E63" s="18"/>
    </row>
    <row r="64" spans="1:5" ht="36.75" hidden="1" customHeight="1" x14ac:dyDescent="0.25">
      <c r="A64" s="8" t="s">
        <v>21</v>
      </c>
      <c r="B64" s="11"/>
      <c r="C64" s="24"/>
      <c r="D64" s="16">
        <f t="shared" si="0"/>
        <v>0</v>
      </c>
      <c r="E64" s="18"/>
    </row>
    <row r="65" spans="1:5" ht="58.5" customHeight="1" x14ac:dyDescent="0.25">
      <c r="A65" s="8" t="s">
        <v>47</v>
      </c>
      <c r="B65" s="20">
        <v>0</v>
      </c>
      <c r="C65" s="24">
        <v>263.89999999999998</v>
      </c>
      <c r="D65" s="16">
        <f t="shared" si="0"/>
        <v>263.89999999999998</v>
      </c>
      <c r="E65" s="18" t="s">
        <v>84</v>
      </c>
    </row>
    <row r="66" spans="1:5" ht="39.75" customHeight="1" x14ac:dyDescent="0.25">
      <c r="A66" s="8" t="s">
        <v>52</v>
      </c>
      <c r="B66" s="20">
        <v>0</v>
      </c>
      <c r="C66" s="24">
        <v>33</v>
      </c>
      <c r="D66" s="16">
        <f t="shared" si="0"/>
        <v>33</v>
      </c>
      <c r="E66" s="18" t="s">
        <v>83</v>
      </c>
    </row>
  </sheetData>
  <mergeCells count="4">
    <mergeCell ref="A1:B1"/>
    <mergeCell ref="A2:B2"/>
    <mergeCell ref="A3:B3"/>
    <mergeCell ref="A5:E6"/>
  </mergeCells>
  <pageMargins left="0.59055118110236227" right="0.19685039370078741" top="0.39370078740157483" bottom="0.39370078740157483" header="0.31496062992125984" footer="0.31496062992125984"/>
  <pageSetup paperSize="66" scale="64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tabSelected="1" zoomScale="70" zoomScaleNormal="70" zoomScaleSheetLayoutView="70" workbookViewId="0">
      <pane ySplit="5" topLeftCell="A52" activePane="bottomLeft" state="frozen"/>
      <selection activeCell="A4" sqref="A4"/>
      <selection pane="bottomLeft" activeCell="K14" sqref="K14"/>
    </sheetView>
  </sheetViews>
  <sheetFormatPr defaultColWidth="9.33203125" defaultRowHeight="16.5" x14ac:dyDescent="0.25"/>
  <cols>
    <col min="1" max="1" width="126.83203125" style="60" customWidth="1"/>
    <col min="2" max="3" width="14.83203125" style="38" hidden="1" customWidth="1"/>
    <col min="4" max="4" width="14.83203125" style="38" customWidth="1"/>
    <col min="5" max="5" width="14.83203125" style="38" hidden="1" customWidth="1"/>
    <col min="6" max="6" width="14.83203125" style="41" hidden="1" customWidth="1"/>
    <col min="7" max="7" width="14.83203125" style="38" customWidth="1"/>
    <col min="8" max="16384" width="9.33203125" style="38"/>
  </cols>
  <sheetData>
    <row r="1" spans="1:7" ht="18.75" customHeight="1" x14ac:dyDescent="0.2">
      <c r="A1" s="64" t="s">
        <v>133</v>
      </c>
      <c r="B1" s="64"/>
      <c r="C1" s="64"/>
      <c r="D1" s="64"/>
      <c r="E1" s="64"/>
      <c r="F1" s="64"/>
      <c r="G1" s="64"/>
    </row>
    <row r="2" spans="1:7" ht="112.5" customHeight="1" x14ac:dyDescent="0.2">
      <c r="A2" s="65" t="s">
        <v>134</v>
      </c>
      <c r="B2" s="65"/>
      <c r="C2" s="65"/>
      <c r="D2" s="65"/>
      <c r="E2" s="65"/>
      <c r="F2" s="65"/>
      <c r="G2" s="65"/>
    </row>
    <row r="3" spans="1:7" s="39" customFormat="1" ht="35.25" customHeight="1" x14ac:dyDescent="0.25">
      <c r="A3" s="66" t="s">
        <v>108</v>
      </c>
      <c r="B3" s="66"/>
      <c r="C3" s="66"/>
      <c r="D3" s="66"/>
      <c r="E3" s="66"/>
      <c r="F3" s="66"/>
      <c r="G3" s="66"/>
    </row>
    <row r="4" spans="1:7" ht="20.25" customHeight="1" x14ac:dyDescent="0.25">
      <c r="A4" s="40" t="s">
        <v>45</v>
      </c>
    </row>
    <row r="5" spans="1:7" s="39" customFormat="1" ht="39.75" customHeight="1" x14ac:dyDescent="0.25">
      <c r="A5" s="42" t="s">
        <v>9</v>
      </c>
      <c r="B5" s="43" t="s">
        <v>100</v>
      </c>
      <c r="C5" s="43" t="s">
        <v>124</v>
      </c>
      <c r="D5" s="43" t="s">
        <v>100</v>
      </c>
      <c r="E5" s="43" t="s">
        <v>110</v>
      </c>
      <c r="F5" s="44" t="s">
        <v>124</v>
      </c>
      <c r="G5" s="43" t="s">
        <v>110</v>
      </c>
    </row>
    <row r="6" spans="1:7" s="39" customFormat="1" hidden="1" x14ac:dyDescent="0.25">
      <c r="A6" s="45" t="s">
        <v>17</v>
      </c>
      <c r="B6" s="46"/>
      <c r="C6" s="46"/>
      <c r="D6" s="46"/>
      <c r="E6" s="46"/>
      <c r="F6" s="47"/>
      <c r="G6" s="46"/>
    </row>
    <row r="7" spans="1:7" s="50" customFormat="1" ht="47.25" customHeight="1" x14ac:dyDescent="0.25">
      <c r="A7" s="48" t="s">
        <v>16</v>
      </c>
      <c r="B7" s="49">
        <f>B12+B43+B59</f>
        <v>1590183</v>
      </c>
      <c r="C7" s="49">
        <f t="shared" ref="C7:D7" si="0">C12+C43+C59</f>
        <v>273594.40000000002</v>
      </c>
      <c r="D7" s="49">
        <f t="shared" si="0"/>
        <v>1863777.4</v>
      </c>
      <c r="E7" s="49">
        <f>E12+E43+E59</f>
        <v>1481220</v>
      </c>
      <c r="F7" s="49">
        <f t="shared" ref="F7:G7" si="1">F12+F43+F59</f>
        <v>361304.8</v>
      </c>
      <c r="G7" s="49">
        <f t="shared" si="1"/>
        <v>1842524.7999999998</v>
      </c>
    </row>
    <row r="8" spans="1:7" s="52" customFormat="1" hidden="1" x14ac:dyDescent="0.25">
      <c r="A8" s="48" t="s">
        <v>0</v>
      </c>
      <c r="B8" s="46" t="e">
        <f>#REF!+#REF!</f>
        <v>#REF!</v>
      </c>
      <c r="C8" s="46"/>
      <c r="D8" s="46"/>
      <c r="E8" s="46" t="e">
        <f>#REF!+B8</f>
        <v>#REF!</v>
      </c>
      <c r="F8" s="51"/>
      <c r="G8" s="46" t="e">
        <f t="shared" ref="G8:G64" si="2">F8+E8</f>
        <v>#REF!</v>
      </c>
    </row>
    <row r="9" spans="1:7" ht="30" hidden="1" customHeight="1" x14ac:dyDescent="0.25">
      <c r="A9" s="53" t="s">
        <v>87</v>
      </c>
      <c r="B9" s="46" t="e">
        <f>#REF!+#REF!</f>
        <v>#REF!</v>
      </c>
      <c r="C9" s="46"/>
      <c r="D9" s="46"/>
      <c r="E9" s="46" t="e">
        <f>#REF!+B9</f>
        <v>#REF!</v>
      </c>
      <c r="F9" s="54"/>
      <c r="G9" s="46" t="e">
        <f t="shared" si="2"/>
        <v>#REF!</v>
      </c>
    </row>
    <row r="10" spans="1:7" hidden="1" x14ac:dyDescent="0.25">
      <c r="A10" s="53" t="s">
        <v>90</v>
      </c>
      <c r="B10" s="46" t="e">
        <f>#REF!+#REF!</f>
        <v>#REF!</v>
      </c>
      <c r="C10" s="46"/>
      <c r="D10" s="46"/>
      <c r="E10" s="46" t="e">
        <f>#REF!+B10</f>
        <v>#REF!</v>
      </c>
      <c r="F10" s="54"/>
      <c r="G10" s="46" t="e">
        <f t="shared" si="2"/>
        <v>#REF!</v>
      </c>
    </row>
    <row r="11" spans="1:7" ht="54.75" hidden="1" customHeight="1" x14ac:dyDescent="0.25">
      <c r="A11" s="53" t="s">
        <v>88</v>
      </c>
      <c r="B11" s="46" t="e">
        <f>#REF!+#REF!</f>
        <v>#REF!</v>
      </c>
      <c r="C11" s="46"/>
      <c r="D11" s="46"/>
      <c r="E11" s="46" t="e">
        <f>#REF!+B11</f>
        <v>#REF!</v>
      </c>
      <c r="F11" s="54"/>
      <c r="G11" s="46" t="e">
        <f t="shared" si="2"/>
        <v>#REF!</v>
      </c>
    </row>
    <row r="12" spans="1:7" ht="18.75" customHeight="1" x14ac:dyDescent="0.25">
      <c r="A12" s="48" t="s">
        <v>7</v>
      </c>
      <c r="B12" s="49">
        <f>SUM(B14:B42)</f>
        <v>522735</v>
      </c>
      <c r="C12" s="49">
        <f>SUM(C14:C42)</f>
        <v>234552.40000000002</v>
      </c>
      <c r="D12" s="49">
        <f t="shared" ref="D12" si="3">SUM(D14:D42)</f>
        <v>757287.39999999991</v>
      </c>
      <c r="E12" s="49">
        <f>SUM(E14:E42)</f>
        <v>467290</v>
      </c>
      <c r="F12" s="49">
        <f>SUM(F14:F42)</f>
        <v>268751.7</v>
      </c>
      <c r="G12" s="49">
        <f t="shared" ref="G12" si="4">SUM(G14:G42)</f>
        <v>736041.7</v>
      </c>
    </row>
    <row r="13" spans="1:7" s="56" customFormat="1" ht="38.25" hidden="1" customHeight="1" x14ac:dyDescent="0.25">
      <c r="A13" s="53" t="s">
        <v>96</v>
      </c>
      <c r="B13" s="46"/>
      <c r="C13" s="46"/>
      <c r="D13" s="46">
        <f t="shared" ref="D13:D64" si="5">C13+B13</f>
        <v>0</v>
      </c>
      <c r="E13" s="46"/>
      <c r="F13" s="55"/>
      <c r="G13" s="46">
        <f t="shared" si="2"/>
        <v>0</v>
      </c>
    </row>
    <row r="14" spans="1:7" s="56" customFormat="1" ht="36" customHeight="1" x14ac:dyDescent="0.25">
      <c r="A14" s="53" t="s">
        <v>95</v>
      </c>
      <c r="B14" s="46">
        <v>40</v>
      </c>
      <c r="C14" s="46"/>
      <c r="D14" s="46">
        <f t="shared" si="5"/>
        <v>40</v>
      </c>
      <c r="E14" s="46">
        <v>40</v>
      </c>
      <c r="F14" s="55"/>
      <c r="G14" s="46">
        <f t="shared" si="2"/>
        <v>40</v>
      </c>
    </row>
    <row r="15" spans="1:7" s="56" customFormat="1" ht="63.75" customHeight="1" x14ac:dyDescent="0.25">
      <c r="A15" s="53" t="s">
        <v>111</v>
      </c>
      <c r="B15" s="46">
        <v>316</v>
      </c>
      <c r="C15" s="46"/>
      <c r="D15" s="46">
        <f t="shared" si="5"/>
        <v>316</v>
      </c>
      <c r="E15" s="46">
        <v>316</v>
      </c>
      <c r="F15" s="55"/>
      <c r="G15" s="46">
        <f t="shared" si="2"/>
        <v>316</v>
      </c>
    </row>
    <row r="16" spans="1:7" s="56" customFormat="1" ht="61.5" customHeight="1" x14ac:dyDescent="0.25">
      <c r="A16" s="53" t="s">
        <v>92</v>
      </c>
      <c r="B16" s="46">
        <v>227</v>
      </c>
      <c r="C16" s="46"/>
      <c r="D16" s="46">
        <f t="shared" si="5"/>
        <v>227</v>
      </c>
      <c r="E16" s="46">
        <v>227</v>
      </c>
      <c r="F16" s="55"/>
      <c r="G16" s="46">
        <f t="shared" si="2"/>
        <v>227</v>
      </c>
    </row>
    <row r="17" spans="1:7" s="56" customFormat="1" ht="38.25" customHeight="1" x14ac:dyDescent="0.25">
      <c r="A17" s="53" t="s">
        <v>101</v>
      </c>
      <c r="B17" s="46">
        <v>154</v>
      </c>
      <c r="C17" s="46"/>
      <c r="D17" s="46">
        <f t="shared" si="5"/>
        <v>154</v>
      </c>
      <c r="E17" s="46">
        <v>154</v>
      </c>
      <c r="F17" s="55"/>
      <c r="G17" s="46">
        <f t="shared" si="2"/>
        <v>154</v>
      </c>
    </row>
    <row r="18" spans="1:7" s="56" customFormat="1" ht="33" x14ac:dyDescent="0.25">
      <c r="A18" s="53" t="s">
        <v>102</v>
      </c>
      <c r="B18" s="46">
        <v>5064</v>
      </c>
      <c r="C18" s="46"/>
      <c r="D18" s="46">
        <f t="shared" si="5"/>
        <v>5064</v>
      </c>
      <c r="E18" s="46">
        <v>5064</v>
      </c>
      <c r="F18" s="55"/>
      <c r="G18" s="46">
        <f t="shared" si="2"/>
        <v>5064</v>
      </c>
    </row>
    <row r="19" spans="1:7" s="56" customFormat="1" x14ac:dyDescent="0.25">
      <c r="A19" s="53" t="s">
        <v>125</v>
      </c>
      <c r="B19" s="46"/>
      <c r="C19" s="46"/>
      <c r="D19" s="46">
        <f t="shared" si="5"/>
        <v>0</v>
      </c>
      <c r="E19" s="46"/>
      <c r="F19" s="55">
        <v>126079.2</v>
      </c>
      <c r="G19" s="46">
        <f t="shared" si="2"/>
        <v>126079.2</v>
      </c>
    </row>
    <row r="20" spans="1:7" s="56" customFormat="1" ht="33" x14ac:dyDescent="0.25">
      <c r="A20" s="53" t="s">
        <v>126</v>
      </c>
      <c r="B20" s="46"/>
      <c r="C20" s="46">
        <v>33841</v>
      </c>
      <c r="D20" s="46">
        <f t="shared" si="5"/>
        <v>33841</v>
      </c>
      <c r="E20" s="46"/>
      <c r="F20" s="55">
        <v>37545.9</v>
      </c>
      <c r="G20" s="46">
        <f t="shared" si="2"/>
        <v>37545.9</v>
      </c>
    </row>
    <row r="21" spans="1:7" s="56" customFormat="1" ht="33" x14ac:dyDescent="0.25">
      <c r="A21" s="57" t="s">
        <v>98</v>
      </c>
      <c r="B21" s="46">
        <v>35897</v>
      </c>
      <c r="C21" s="46"/>
      <c r="D21" s="46">
        <f t="shared" si="5"/>
        <v>35897</v>
      </c>
      <c r="E21" s="46">
        <v>35897</v>
      </c>
      <c r="F21" s="55"/>
      <c r="G21" s="46">
        <f t="shared" si="2"/>
        <v>35897</v>
      </c>
    </row>
    <row r="22" spans="1:7" s="56" customFormat="1" ht="138.75" customHeight="1" x14ac:dyDescent="0.25">
      <c r="A22" s="57" t="s">
        <v>112</v>
      </c>
      <c r="B22" s="46">
        <v>4487</v>
      </c>
      <c r="C22" s="46"/>
      <c r="D22" s="46">
        <f t="shared" si="5"/>
        <v>4487</v>
      </c>
      <c r="E22" s="46">
        <v>4487</v>
      </c>
      <c r="F22" s="55"/>
      <c r="G22" s="46">
        <f t="shared" si="2"/>
        <v>4487</v>
      </c>
    </row>
    <row r="23" spans="1:7" s="56" customFormat="1" ht="38.25" customHeight="1" x14ac:dyDescent="0.25">
      <c r="A23" s="57" t="s">
        <v>113</v>
      </c>
      <c r="B23" s="46">
        <v>66316</v>
      </c>
      <c r="C23" s="46">
        <v>-4593</v>
      </c>
      <c r="D23" s="46">
        <f t="shared" si="5"/>
        <v>61723</v>
      </c>
      <c r="E23" s="46">
        <v>0</v>
      </c>
      <c r="F23" s="55">
        <v>59243</v>
      </c>
      <c r="G23" s="46">
        <f t="shared" si="2"/>
        <v>59243</v>
      </c>
    </row>
    <row r="24" spans="1:7" s="56" customFormat="1" ht="24" customHeight="1" x14ac:dyDescent="0.25">
      <c r="A24" s="57" t="s">
        <v>127</v>
      </c>
      <c r="B24" s="46"/>
      <c r="C24" s="46">
        <v>28335.4</v>
      </c>
      <c r="D24" s="46">
        <f t="shared" si="5"/>
        <v>28335.4</v>
      </c>
      <c r="E24" s="46"/>
      <c r="F24" s="55">
        <v>66790.5</v>
      </c>
      <c r="G24" s="46">
        <f t="shared" si="2"/>
        <v>66790.5</v>
      </c>
    </row>
    <row r="25" spans="1:7" s="56" customFormat="1" ht="39" customHeight="1" x14ac:dyDescent="0.25">
      <c r="A25" s="58" t="s">
        <v>91</v>
      </c>
      <c r="B25" s="46">
        <v>5737</v>
      </c>
      <c r="C25" s="46">
        <v>1178.4000000000001</v>
      </c>
      <c r="D25" s="46">
        <f t="shared" si="5"/>
        <v>6915.4</v>
      </c>
      <c r="E25" s="46">
        <v>0</v>
      </c>
      <c r="F25" s="55">
        <v>6772.2</v>
      </c>
      <c r="G25" s="46">
        <f t="shared" si="2"/>
        <v>6772.2</v>
      </c>
    </row>
    <row r="26" spans="1:7" s="56" customFormat="1" ht="51.75" customHeight="1" x14ac:dyDescent="0.25">
      <c r="A26" s="57" t="s">
        <v>114</v>
      </c>
      <c r="B26" s="46">
        <v>500</v>
      </c>
      <c r="C26" s="46"/>
      <c r="D26" s="46">
        <f t="shared" si="5"/>
        <v>500</v>
      </c>
      <c r="E26" s="46">
        <v>1000</v>
      </c>
      <c r="F26" s="55"/>
      <c r="G26" s="46">
        <f t="shared" si="2"/>
        <v>1000</v>
      </c>
    </row>
    <row r="27" spans="1:7" s="56" customFormat="1" ht="32.25" customHeight="1" x14ac:dyDescent="0.25">
      <c r="A27" s="57" t="s">
        <v>128</v>
      </c>
      <c r="B27" s="46"/>
      <c r="C27" s="46">
        <v>152542.9</v>
      </c>
      <c r="D27" s="46">
        <f t="shared" si="5"/>
        <v>152542.9</v>
      </c>
      <c r="E27" s="46"/>
      <c r="F27" s="55"/>
      <c r="G27" s="46">
        <f t="shared" si="2"/>
        <v>0</v>
      </c>
    </row>
    <row r="28" spans="1:7" s="56" customFormat="1" ht="32.25" customHeight="1" x14ac:dyDescent="0.25">
      <c r="A28" s="57" t="s">
        <v>129</v>
      </c>
      <c r="B28" s="46"/>
      <c r="C28" s="46">
        <v>23247.7</v>
      </c>
      <c r="D28" s="46">
        <f t="shared" si="5"/>
        <v>23247.7</v>
      </c>
      <c r="E28" s="46"/>
      <c r="F28" s="55">
        <v>22320.9</v>
      </c>
      <c r="G28" s="46">
        <f t="shared" si="2"/>
        <v>22320.9</v>
      </c>
    </row>
    <row r="29" spans="1:7" ht="33.75" customHeight="1" x14ac:dyDescent="0.25">
      <c r="A29" s="57" t="s">
        <v>115</v>
      </c>
      <c r="B29" s="46">
        <v>402693</v>
      </c>
      <c r="C29" s="46"/>
      <c r="D29" s="46">
        <f t="shared" si="5"/>
        <v>402693</v>
      </c>
      <c r="E29" s="46">
        <v>418801</v>
      </c>
      <c r="F29" s="54">
        <v>-50000</v>
      </c>
      <c r="G29" s="46">
        <f t="shared" si="2"/>
        <v>368801</v>
      </c>
    </row>
    <row r="30" spans="1:7" ht="33" x14ac:dyDescent="0.25">
      <c r="A30" s="57" t="s">
        <v>103</v>
      </c>
      <c r="B30" s="46">
        <v>36</v>
      </c>
      <c r="C30" s="46"/>
      <c r="D30" s="46">
        <f t="shared" si="5"/>
        <v>36</v>
      </c>
      <c r="E30" s="46">
        <v>36</v>
      </c>
      <c r="F30" s="54"/>
      <c r="G30" s="46">
        <f t="shared" si="2"/>
        <v>36</v>
      </c>
    </row>
    <row r="31" spans="1:7" ht="55.5" customHeight="1" x14ac:dyDescent="0.25">
      <c r="A31" s="57" t="s">
        <v>97</v>
      </c>
      <c r="B31" s="46">
        <v>200</v>
      </c>
      <c r="C31" s="46"/>
      <c r="D31" s="46">
        <f t="shared" si="5"/>
        <v>200</v>
      </c>
      <c r="E31" s="46">
        <v>200</v>
      </c>
      <c r="F31" s="54"/>
      <c r="G31" s="46">
        <f t="shared" si="2"/>
        <v>200</v>
      </c>
    </row>
    <row r="32" spans="1:7" ht="33" x14ac:dyDescent="0.25">
      <c r="A32" s="57" t="s">
        <v>107</v>
      </c>
      <c r="B32" s="46">
        <v>96</v>
      </c>
      <c r="C32" s="46"/>
      <c r="D32" s="46">
        <f t="shared" si="5"/>
        <v>96</v>
      </c>
      <c r="E32" s="46">
        <v>96</v>
      </c>
      <c r="F32" s="54"/>
      <c r="G32" s="46">
        <f t="shared" si="2"/>
        <v>96</v>
      </c>
    </row>
    <row r="33" spans="1:7" ht="34.5" customHeight="1" x14ac:dyDescent="0.25">
      <c r="A33" s="57" t="s">
        <v>93</v>
      </c>
      <c r="B33" s="46">
        <v>238</v>
      </c>
      <c r="C33" s="46"/>
      <c r="D33" s="46">
        <f t="shared" si="5"/>
        <v>238</v>
      </c>
      <c r="E33" s="46">
        <v>238</v>
      </c>
      <c r="F33" s="54"/>
      <c r="G33" s="46">
        <f t="shared" si="2"/>
        <v>238</v>
      </c>
    </row>
    <row r="34" spans="1:7" x14ac:dyDescent="0.25">
      <c r="A34" s="57" t="s">
        <v>104</v>
      </c>
      <c r="B34" s="46">
        <v>234</v>
      </c>
      <c r="C34" s="46"/>
      <c r="D34" s="46">
        <f t="shared" si="5"/>
        <v>234</v>
      </c>
      <c r="E34" s="46">
        <v>234</v>
      </c>
      <c r="F34" s="54"/>
      <c r="G34" s="46">
        <f t="shared" si="2"/>
        <v>234</v>
      </c>
    </row>
    <row r="35" spans="1:7" ht="33" x14ac:dyDescent="0.25">
      <c r="A35" s="57" t="s">
        <v>105</v>
      </c>
      <c r="B35" s="59">
        <v>300</v>
      </c>
      <c r="C35" s="59"/>
      <c r="D35" s="59">
        <f t="shared" si="5"/>
        <v>300</v>
      </c>
      <c r="E35" s="46">
        <v>300</v>
      </c>
      <c r="F35" s="54"/>
      <c r="G35" s="46">
        <f t="shared" si="2"/>
        <v>300</v>
      </c>
    </row>
    <row r="36" spans="1:7" x14ac:dyDescent="0.25">
      <c r="A36" s="57" t="s">
        <v>116</v>
      </c>
      <c r="B36" s="46">
        <v>200</v>
      </c>
      <c r="C36" s="46"/>
      <c r="D36" s="46">
        <f t="shared" si="5"/>
        <v>200</v>
      </c>
      <c r="E36" s="46">
        <v>200</v>
      </c>
      <c r="F36" s="54"/>
      <c r="G36" s="46">
        <f t="shared" si="2"/>
        <v>200</v>
      </c>
    </row>
    <row r="37" spans="1:7" hidden="1" x14ac:dyDescent="0.25">
      <c r="A37" s="57"/>
      <c r="B37" s="46"/>
      <c r="C37" s="46"/>
      <c r="D37" s="46">
        <f t="shared" si="5"/>
        <v>0</v>
      </c>
      <c r="E37" s="46"/>
      <c r="F37" s="54"/>
      <c r="G37" s="46">
        <f t="shared" si="2"/>
        <v>0</v>
      </c>
    </row>
    <row r="38" spans="1:7" hidden="1" x14ac:dyDescent="0.25">
      <c r="A38" s="57"/>
      <c r="B38" s="46"/>
      <c r="C38" s="46"/>
      <c r="D38" s="46">
        <f t="shared" si="5"/>
        <v>0</v>
      </c>
      <c r="E38" s="46"/>
      <c r="F38" s="54"/>
      <c r="G38" s="46">
        <f t="shared" si="2"/>
        <v>0</v>
      </c>
    </row>
    <row r="39" spans="1:7" ht="45.75" hidden="1" customHeight="1" x14ac:dyDescent="0.25">
      <c r="A39" s="57"/>
      <c r="B39" s="46"/>
      <c r="C39" s="46"/>
      <c r="D39" s="46">
        <f t="shared" si="5"/>
        <v>0</v>
      </c>
      <c r="E39" s="46"/>
      <c r="F39" s="54"/>
      <c r="G39" s="46">
        <f t="shared" si="2"/>
        <v>0</v>
      </c>
    </row>
    <row r="40" spans="1:7" ht="56.25" hidden="1" customHeight="1" x14ac:dyDescent="0.25">
      <c r="A40" s="57"/>
      <c r="B40" s="46"/>
      <c r="C40" s="46"/>
      <c r="D40" s="46">
        <f t="shared" si="5"/>
        <v>0</v>
      </c>
      <c r="E40" s="46"/>
      <c r="F40" s="54"/>
      <c r="G40" s="46">
        <f t="shared" si="2"/>
        <v>0</v>
      </c>
    </row>
    <row r="41" spans="1:7" ht="63" hidden="1" customHeight="1" x14ac:dyDescent="0.25">
      <c r="A41" s="57"/>
      <c r="B41" s="46"/>
      <c r="C41" s="46"/>
      <c r="D41" s="46">
        <f t="shared" si="5"/>
        <v>0</v>
      </c>
      <c r="E41" s="46"/>
      <c r="F41" s="54"/>
      <c r="G41" s="46">
        <f t="shared" si="2"/>
        <v>0</v>
      </c>
    </row>
    <row r="42" spans="1:7" ht="20.25" hidden="1" customHeight="1" x14ac:dyDescent="0.25">
      <c r="A42" s="57"/>
      <c r="B42" s="46"/>
      <c r="C42" s="46"/>
      <c r="D42" s="46">
        <f t="shared" si="5"/>
        <v>0</v>
      </c>
      <c r="E42" s="46"/>
      <c r="F42" s="54"/>
      <c r="G42" s="46">
        <f t="shared" si="2"/>
        <v>0</v>
      </c>
    </row>
    <row r="43" spans="1:7" ht="27" customHeight="1" x14ac:dyDescent="0.25">
      <c r="A43" s="48" t="s">
        <v>8</v>
      </c>
      <c r="B43" s="49">
        <f>SUM(B44:B58)</f>
        <v>1018718</v>
      </c>
      <c r="C43" s="49">
        <f>SUM(C44:C58)</f>
        <v>3837</v>
      </c>
      <c r="D43" s="49">
        <f t="shared" ref="D43" si="6">SUM(D44:D58)</f>
        <v>1022555</v>
      </c>
      <c r="E43" s="49">
        <f>SUM(E44:E58)</f>
        <v>1007470</v>
      </c>
      <c r="F43" s="49">
        <f>SUM(F44:F58)</f>
        <v>15078.1</v>
      </c>
      <c r="G43" s="49">
        <f t="shared" ref="G43" si="7">SUM(G44:G58)</f>
        <v>1022548.1</v>
      </c>
    </row>
    <row r="44" spans="1:7" ht="61.5" customHeight="1" x14ac:dyDescent="0.25">
      <c r="A44" s="57" t="s">
        <v>117</v>
      </c>
      <c r="B44" s="46">
        <v>4069</v>
      </c>
      <c r="C44" s="46"/>
      <c r="D44" s="46">
        <f t="shared" si="5"/>
        <v>4069</v>
      </c>
      <c r="E44" s="46">
        <v>4069</v>
      </c>
      <c r="F44" s="54"/>
      <c r="G44" s="46">
        <f t="shared" si="2"/>
        <v>4069</v>
      </c>
    </row>
    <row r="45" spans="1:7" ht="73.5" customHeight="1" x14ac:dyDescent="0.25">
      <c r="A45" s="57" t="s">
        <v>118</v>
      </c>
      <c r="B45" s="46">
        <v>896547</v>
      </c>
      <c r="C45" s="46"/>
      <c r="D45" s="46">
        <f t="shared" si="5"/>
        <v>896547</v>
      </c>
      <c r="E45" s="46">
        <v>896547</v>
      </c>
      <c r="F45" s="54"/>
      <c r="G45" s="46">
        <f t="shared" si="2"/>
        <v>896547</v>
      </c>
    </row>
    <row r="46" spans="1:7" ht="51.75" customHeight="1" x14ac:dyDescent="0.25">
      <c r="A46" s="57" t="s">
        <v>119</v>
      </c>
      <c r="B46" s="46">
        <v>6860</v>
      </c>
      <c r="C46" s="46"/>
      <c r="D46" s="46">
        <f t="shared" si="5"/>
        <v>6860</v>
      </c>
      <c r="E46" s="46">
        <v>6860</v>
      </c>
      <c r="F46" s="54"/>
      <c r="G46" s="46">
        <f t="shared" si="2"/>
        <v>6860</v>
      </c>
    </row>
    <row r="47" spans="1:7" ht="54" customHeight="1" x14ac:dyDescent="0.25">
      <c r="A47" s="57" t="s">
        <v>120</v>
      </c>
      <c r="B47" s="46">
        <v>27429</v>
      </c>
      <c r="C47" s="46"/>
      <c r="D47" s="46">
        <f t="shared" si="5"/>
        <v>27429</v>
      </c>
      <c r="E47" s="46">
        <v>27429</v>
      </c>
      <c r="F47" s="54"/>
      <c r="G47" s="46">
        <f t="shared" si="2"/>
        <v>27429</v>
      </c>
    </row>
    <row r="48" spans="1:7" ht="54" customHeight="1" x14ac:dyDescent="0.25">
      <c r="A48" s="57" t="s">
        <v>89</v>
      </c>
      <c r="B48" s="46">
        <v>7320</v>
      </c>
      <c r="C48" s="46"/>
      <c r="D48" s="46">
        <f t="shared" si="5"/>
        <v>7320</v>
      </c>
      <c r="E48" s="46">
        <v>7320</v>
      </c>
      <c r="F48" s="54"/>
      <c r="G48" s="46">
        <f t="shared" si="2"/>
        <v>7320</v>
      </c>
    </row>
    <row r="49" spans="1:7" ht="51.75" customHeight="1" x14ac:dyDescent="0.25">
      <c r="A49" s="57" t="s">
        <v>43</v>
      </c>
      <c r="B49" s="46">
        <v>11006</v>
      </c>
      <c r="C49" s="46">
        <v>627.20000000000005</v>
      </c>
      <c r="D49" s="46">
        <f t="shared" si="5"/>
        <v>11633.2</v>
      </c>
      <c r="E49" s="46">
        <v>0</v>
      </c>
      <c r="F49" s="54">
        <v>11633.2</v>
      </c>
      <c r="G49" s="46">
        <f t="shared" si="2"/>
        <v>11633.2</v>
      </c>
    </row>
    <row r="50" spans="1:7" ht="51.75" customHeight="1" x14ac:dyDescent="0.25">
      <c r="A50" s="57" t="s">
        <v>94</v>
      </c>
      <c r="B50" s="46">
        <v>60533</v>
      </c>
      <c r="C50" s="46">
        <v>-2367.1999999999998</v>
      </c>
      <c r="D50" s="46">
        <f t="shared" si="5"/>
        <v>58165.8</v>
      </c>
      <c r="E50" s="46">
        <v>60533</v>
      </c>
      <c r="F50" s="54">
        <v>-2367.1999999999998</v>
      </c>
      <c r="G50" s="46">
        <f t="shared" si="2"/>
        <v>58165.8</v>
      </c>
    </row>
    <row r="51" spans="1:7" ht="42.75" customHeight="1" x14ac:dyDescent="0.25">
      <c r="A51" s="57" t="s">
        <v>24</v>
      </c>
      <c r="B51" s="46">
        <v>1</v>
      </c>
      <c r="C51" s="46"/>
      <c r="D51" s="46">
        <f t="shared" si="5"/>
        <v>1</v>
      </c>
      <c r="E51" s="46">
        <v>1</v>
      </c>
      <c r="F51" s="54"/>
      <c r="G51" s="46">
        <f t="shared" si="2"/>
        <v>1</v>
      </c>
    </row>
    <row r="52" spans="1:7" ht="60" customHeight="1" x14ac:dyDescent="0.25">
      <c r="A52" s="57" t="s">
        <v>99</v>
      </c>
      <c r="B52" s="46">
        <v>1411</v>
      </c>
      <c r="C52" s="46"/>
      <c r="D52" s="46">
        <f t="shared" si="5"/>
        <v>1411</v>
      </c>
      <c r="E52" s="46">
        <v>1411</v>
      </c>
      <c r="F52" s="54"/>
      <c r="G52" s="46">
        <f t="shared" si="2"/>
        <v>1411</v>
      </c>
    </row>
    <row r="53" spans="1:7" ht="60" customHeight="1" x14ac:dyDescent="0.25">
      <c r="A53" s="57" t="s">
        <v>130</v>
      </c>
      <c r="B53" s="46"/>
      <c r="C53" s="46">
        <v>377</v>
      </c>
      <c r="D53" s="46">
        <f t="shared" si="5"/>
        <v>377</v>
      </c>
      <c r="E53" s="46"/>
      <c r="F53" s="54">
        <v>388</v>
      </c>
      <c r="G53" s="46">
        <f t="shared" si="2"/>
        <v>388</v>
      </c>
    </row>
    <row r="54" spans="1:7" ht="60" customHeight="1" x14ac:dyDescent="0.25">
      <c r="A54" s="57" t="s">
        <v>131</v>
      </c>
      <c r="B54" s="46"/>
      <c r="C54" s="46">
        <v>5262.8</v>
      </c>
      <c r="D54" s="46">
        <f t="shared" si="5"/>
        <v>5262.8</v>
      </c>
      <c r="E54" s="46"/>
      <c r="F54" s="54">
        <v>5409.6</v>
      </c>
      <c r="G54" s="46">
        <f t="shared" si="2"/>
        <v>5409.6</v>
      </c>
    </row>
    <row r="55" spans="1:7" ht="39" customHeight="1" x14ac:dyDescent="0.25">
      <c r="A55" s="57" t="s">
        <v>49</v>
      </c>
      <c r="B55" s="46">
        <v>251</v>
      </c>
      <c r="C55" s="46">
        <v>-62.8</v>
      </c>
      <c r="D55" s="46">
        <f t="shared" si="5"/>
        <v>188.2</v>
      </c>
      <c r="E55" s="46">
        <v>0</v>
      </c>
      <c r="F55" s="54">
        <v>14.5</v>
      </c>
      <c r="G55" s="46">
        <f t="shared" si="2"/>
        <v>14.5</v>
      </c>
    </row>
    <row r="56" spans="1:7" ht="66" customHeight="1" x14ac:dyDescent="0.25">
      <c r="A56" s="57" t="s">
        <v>121</v>
      </c>
      <c r="B56" s="46">
        <v>1</v>
      </c>
      <c r="C56" s="46"/>
      <c r="D56" s="46">
        <f t="shared" si="5"/>
        <v>1</v>
      </c>
      <c r="E56" s="46">
        <v>1</v>
      </c>
      <c r="F56" s="54"/>
      <c r="G56" s="46">
        <f t="shared" si="2"/>
        <v>1</v>
      </c>
    </row>
    <row r="57" spans="1:7" ht="44.25" customHeight="1" x14ac:dyDescent="0.25">
      <c r="A57" s="57" t="s">
        <v>26</v>
      </c>
      <c r="B57" s="46">
        <v>3131</v>
      </c>
      <c r="C57" s="46"/>
      <c r="D57" s="46">
        <f t="shared" si="5"/>
        <v>3131</v>
      </c>
      <c r="E57" s="46">
        <v>3140</v>
      </c>
      <c r="F57" s="54"/>
      <c r="G57" s="46">
        <f t="shared" si="2"/>
        <v>3140</v>
      </c>
    </row>
    <row r="58" spans="1:7" ht="52.5" customHeight="1" x14ac:dyDescent="0.25">
      <c r="A58" s="57" t="s">
        <v>27</v>
      </c>
      <c r="B58" s="46">
        <v>159</v>
      </c>
      <c r="C58" s="46"/>
      <c r="D58" s="46">
        <f t="shared" si="5"/>
        <v>159</v>
      </c>
      <c r="E58" s="46">
        <v>159</v>
      </c>
      <c r="F58" s="54"/>
      <c r="G58" s="46">
        <f t="shared" si="2"/>
        <v>159</v>
      </c>
    </row>
    <row r="59" spans="1:7" ht="21.75" customHeight="1" x14ac:dyDescent="0.25">
      <c r="A59" s="48" t="s">
        <v>5</v>
      </c>
      <c r="B59" s="49">
        <f>SUM(B60:B64)</f>
        <v>48730</v>
      </c>
      <c r="C59" s="49">
        <f>SUM(C60:C64)</f>
        <v>35205</v>
      </c>
      <c r="D59" s="49">
        <f t="shared" ref="D59:G59" si="8">SUM(D60:D64)</f>
        <v>83935</v>
      </c>
      <c r="E59" s="49">
        <f t="shared" si="8"/>
        <v>6460</v>
      </c>
      <c r="F59" s="49">
        <f>SUM(F60:F64)</f>
        <v>77475</v>
      </c>
      <c r="G59" s="49">
        <f t="shared" si="8"/>
        <v>83935</v>
      </c>
    </row>
    <row r="60" spans="1:7" ht="36" customHeight="1" x14ac:dyDescent="0.25">
      <c r="A60" s="57" t="s">
        <v>106</v>
      </c>
      <c r="B60" s="46">
        <v>124</v>
      </c>
      <c r="C60" s="46"/>
      <c r="D60" s="46">
        <f t="shared" si="5"/>
        <v>124</v>
      </c>
      <c r="E60" s="46">
        <v>124</v>
      </c>
      <c r="F60" s="54"/>
      <c r="G60" s="46">
        <f t="shared" si="2"/>
        <v>124</v>
      </c>
    </row>
    <row r="61" spans="1:7" ht="50.25" customHeight="1" x14ac:dyDescent="0.25">
      <c r="A61" s="57" t="s">
        <v>132</v>
      </c>
      <c r="B61" s="46">
        <v>4929</v>
      </c>
      <c r="C61" s="46">
        <v>-3601</v>
      </c>
      <c r="D61" s="46">
        <f t="shared" si="5"/>
        <v>1328</v>
      </c>
      <c r="E61" s="46">
        <v>0</v>
      </c>
      <c r="F61" s="54">
        <v>1328</v>
      </c>
      <c r="G61" s="46">
        <f t="shared" si="2"/>
        <v>1328</v>
      </c>
    </row>
    <row r="62" spans="1:7" ht="50.25" customHeight="1" x14ac:dyDescent="0.25">
      <c r="A62" s="57" t="s">
        <v>109</v>
      </c>
      <c r="B62" s="46"/>
      <c r="C62" s="46">
        <v>4120</v>
      </c>
      <c r="D62" s="46">
        <f t="shared" si="5"/>
        <v>4120</v>
      </c>
      <c r="E62" s="46"/>
      <c r="F62" s="54">
        <v>4120</v>
      </c>
      <c r="G62" s="46">
        <f t="shared" si="2"/>
        <v>4120</v>
      </c>
    </row>
    <row r="63" spans="1:7" ht="51" customHeight="1" x14ac:dyDescent="0.25">
      <c r="A63" s="57" t="s">
        <v>122</v>
      </c>
      <c r="B63" s="46">
        <v>6336</v>
      </c>
      <c r="C63" s="46"/>
      <c r="D63" s="46">
        <f t="shared" si="5"/>
        <v>6336</v>
      </c>
      <c r="E63" s="46">
        <v>6336</v>
      </c>
      <c r="F63" s="54"/>
      <c r="G63" s="46">
        <f t="shared" si="2"/>
        <v>6336</v>
      </c>
    </row>
    <row r="64" spans="1:7" ht="82.5" x14ac:dyDescent="0.25">
      <c r="A64" s="57" t="s">
        <v>123</v>
      </c>
      <c r="B64" s="46">
        <v>37341</v>
      </c>
      <c r="C64" s="46">
        <v>34686</v>
      </c>
      <c r="D64" s="46">
        <f t="shared" si="5"/>
        <v>72027</v>
      </c>
      <c r="E64" s="46">
        <v>0</v>
      </c>
      <c r="F64" s="54">
        <v>72027</v>
      </c>
      <c r="G64" s="46">
        <f t="shared" si="2"/>
        <v>72027</v>
      </c>
    </row>
  </sheetData>
  <mergeCells count="3">
    <mergeCell ref="A1:G1"/>
    <mergeCell ref="A2:G2"/>
    <mergeCell ref="A3:G3"/>
  </mergeCells>
  <pageMargins left="0.39370078740157483" right="1.3779527559055118" top="0.59055118110236227" bottom="0.19685039370078741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Table1</vt:lpstr>
      <vt:lpstr>2025-2026</vt:lpstr>
      <vt:lpstr>'2025-2026'!Заголовки_для_печати</vt:lpstr>
      <vt:lpstr>Table1!Заголовки_для_печати</vt:lpstr>
      <vt:lpstr>'2025-2026'!Область_печати</vt:lpstr>
      <vt:lpstr>Table1!Область_печати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2025-02-17T08:10:39Z</dcterms:modified>
</cp:coreProperties>
</file>