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  <definedName name="_xlnm.Print_Area" localSheetId="0">Лист1!$A$1:$M$57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8"/>
  <c r="L8"/>
  <c r="L13"/>
  <c r="L18"/>
  <c r="L23"/>
  <c r="L33"/>
  <c r="K25"/>
  <c r="I10"/>
  <c r="K53"/>
  <c r="K49"/>
  <c r="K48" s="1"/>
  <c r="K38"/>
  <c r="K33"/>
  <c r="K28"/>
  <c r="K26"/>
  <c r="K24"/>
  <c r="K19" s="1"/>
  <c r="K16"/>
  <c r="K11" s="1"/>
  <c r="K23" l="1"/>
  <c r="K44"/>
  <c r="K43" s="1"/>
  <c r="K14"/>
  <c r="K9" s="1"/>
  <c r="K8" s="1"/>
  <c r="K20"/>
  <c r="K15" s="1"/>
  <c r="K18" l="1"/>
  <c r="K13"/>
  <c r="E19"/>
  <c r="J16"/>
  <c r="J11" s="1"/>
  <c r="F26"/>
  <c r="F21" s="1"/>
  <c r="F16" s="1"/>
  <c r="F11" s="1"/>
  <c r="G26"/>
  <c r="G21" s="1"/>
  <c r="G16" s="1"/>
  <c r="G11" s="1"/>
  <c r="H26"/>
  <c r="H21" s="1"/>
  <c r="H16" s="1"/>
  <c r="H11" s="1"/>
  <c r="I26"/>
  <c r="I21" s="1"/>
  <c r="I16" s="1"/>
  <c r="I11" s="1"/>
  <c r="J26"/>
  <c r="E26"/>
  <c r="E28"/>
  <c r="G33"/>
  <c r="F25"/>
  <c r="F20" s="1"/>
  <c r="F15" s="1"/>
  <c r="F10" s="1"/>
  <c r="G25"/>
  <c r="G20" s="1"/>
  <c r="G15" s="1"/>
  <c r="G10" s="1"/>
  <c r="H25"/>
  <c r="H20" s="1"/>
  <c r="H15" s="1"/>
  <c r="H10" s="1"/>
  <c r="I25"/>
  <c r="J25"/>
  <c r="J20" s="1"/>
  <c r="J15" s="1"/>
  <c r="J10" s="1"/>
  <c r="E25"/>
  <c r="E20" s="1"/>
  <c r="E15" s="1"/>
  <c r="E10" s="1"/>
  <c r="F24"/>
  <c r="F19" s="1"/>
  <c r="G24"/>
  <c r="G19" s="1"/>
  <c r="H24"/>
  <c r="H19" s="1"/>
  <c r="I24"/>
  <c r="J24"/>
  <c r="J19" s="1"/>
  <c r="F28"/>
  <c r="G28"/>
  <c r="H28"/>
  <c r="I28"/>
  <c r="J28"/>
  <c r="F33"/>
  <c r="H33"/>
  <c r="I33"/>
  <c r="J33"/>
  <c r="E33"/>
  <c r="J49"/>
  <c r="F49"/>
  <c r="G49"/>
  <c r="H49"/>
  <c r="I49"/>
  <c r="E49"/>
  <c r="H14" l="1"/>
  <c r="H9" s="1"/>
  <c r="G14"/>
  <c r="G9" s="1"/>
  <c r="G8" s="1"/>
  <c r="J14"/>
  <c r="J9" s="1"/>
  <c r="J8" s="1"/>
  <c r="F14"/>
  <c r="F9" s="1"/>
  <c r="F8"/>
  <c r="E23"/>
  <c r="H8"/>
  <c r="G23"/>
  <c r="E14"/>
  <c r="E9" s="1"/>
  <c r="F23"/>
  <c r="E21"/>
  <c r="J23"/>
  <c r="J18"/>
  <c r="I19"/>
  <c r="I23"/>
  <c r="I20"/>
  <c r="H23"/>
  <c r="I38"/>
  <c r="J38"/>
  <c r="J53"/>
  <c r="I14" l="1"/>
  <c r="I9" s="1"/>
  <c r="E16"/>
  <c r="I18"/>
  <c r="I15"/>
  <c r="J48"/>
  <c r="E11" l="1"/>
  <c r="J44"/>
  <c r="J43" s="1"/>
  <c r="J13" s="1"/>
  <c r="I53"/>
  <c r="E8" l="1"/>
  <c r="I8"/>
  <c r="I44"/>
  <c r="I43" s="1"/>
  <c r="I13" s="1"/>
  <c r="I48" l="1"/>
  <c r="H38"/>
  <c r="G38" l="1"/>
  <c r="F18" l="1"/>
  <c r="G18"/>
  <c r="E44"/>
  <c r="E43" l="1"/>
  <c r="H18"/>
  <c r="E48"/>
  <c r="F53"/>
  <c r="G53"/>
  <c r="H53"/>
  <c r="E53"/>
  <c r="H44" l="1"/>
  <c r="H43" s="1"/>
  <c r="H13" s="1"/>
  <c r="G48"/>
  <c r="E13"/>
  <c r="E18"/>
  <c r="G44" l="1"/>
  <c r="H48"/>
  <c r="F44"/>
  <c r="F48"/>
  <c r="G43" l="1"/>
  <c r="F43"/>
  <c r="G13" l="1"/>
  <c r="F13"/>
</calcChain>
</file>

<file path=xl/sharedStrings.xml><?xml version="1.0" encoding="utf-8"?>
<sst xmlns="http://schemas.openxmlformats.org/spreadsheetml/2006/main" count="82" uniqueCount="33">
  <si>
    <t>№ п/п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</si>
  <si>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</si>
  <si>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</si>
  <si>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</si>
  <si>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</t>
  </si>
  <si>
    <t>(тыс. руб.), годы</t>
  </si>
  <si>
    <t>всего</t>
  </si>
  <si>
    <t>всего, в том числе:</t>
  </si>
  <si>
    <t>местный бюджет (МБ)</t>
  </si>
  <si>
    <t>средства, планируемые к привлечению из областного бюджета (ОБ)</t>
  </si>
  <si>
    <t>средства, планируемые к привлечению из федерального бюджета (ФБ)</t>
  </si>
  <si>
    <t>иные источники (ИИ)</t>
  </si>
  <si>
    <t>Всего</t>
  </si>
  <si>
    <t>Всего, в том числе</t>
  </si>
  <si>
    <t>1.2</t>
  </si>
  <si>
    <t>1.2.1</t>
  </si>
  <si>
    <t>Муниципальное учреждение "Управление жилищно-коммунального хозяйства Администрации города Великие Луки"</t>
  </si>
  <si>
    <t>Муниципальное учреждение "Управление жилищно-коммунального хозяйства Админстрации города Великие Луки"</t>
  </si>
  <si>
    <t>средства, планируемые к привлечению из областного бюджета (ФБ)</t>
  </si>
  <si>
    <t>Муниципальное учреждение "Управление жилищно-коммунального хозяйства Администрации города Великие Луки»</t>
  </si>
  <si>
    <t>Подпрограмма 1 «Развитие автомобильных дорог в городе Великие Луки»</t>
  </si>
  <si>
    <t>Подпрограмма 2 «Повышение безопасности дорожного движения в городе Великие Луки»</t>
  </si>
  <si>
    <t>1.1</t>
  </si>
  <si>
    <t>1.1.1</t>
  </si>
  <si>
    <t>1.1.2</t>
  </si>
  <si>
    <t>1.1.3</t>
  </si>
  <si>
    <t>Основное мероприятие 1. "Ремонт, капитальный ремонт, строительство, реконструкция, содержание, проетирование и изготовление технических планов автомобильных дорог общего пользования местного значения"</t>
  </si>
  <si>
    <t>Основное мероприятие  2 "Ремонт дворовых территорий"</t>
  </si>
  <si>
    <t>Основное мероприятие  1 "Развитие системы организации движения транспортных средств, пешеходов и повышение безопасности дорожных условий"</t>
  </si>
  <si>
    <t>Муниципальная программа «Развитие транспортной инфраструктуры в муниципальном образовании «Город Великие Луки» в 2017-2023 годах»</t>
  </si>
  <si>
    <t>Основное мероприятие 1 "Ремонт, капитальный ремонт, строительство, реконструкция, содержание, проектирование и изготовление технических планов автомобильных дорог общего пользования местного значения, ремонт дворовых территорий многоквартирных домов, проездов к дворовым территориям многоквартирных домов"</t>
  </si>
  <si>
    <t xml:space="preserve">Приложение № 3 к постановлению Администрации города Великие Луки
</t>
  </si>
  <si>
    <t>ПРОГНОЗНАЯ (СПРАВОЧНАЯ) ОЦЕНКА РЕСУРСНОГО ОБЕСПЕЧЕНИЯ РЕАЛИЗАЦИИ МУНИЦИПАЛЬНОЙ ПРОГРАММЫ ЗА СЧЕТ ВСЕХ ИСТОЧНИКОВ ФИНАНСИРОВАНИЯ МУНИЦИПАЛЬНОГО ОБРАЗОВАНИЯ «РАЗВИТИЕ ЖИЛИЩНОГО СТРОИТЕЛЬСТВА, УЛУЧШЕНИЕ УСЛОВИЙ ПРОЖИВАНИЯ И ПОВЫШЕНИЕ КАЧЕСТВА КОММУНАЛЬНЫХ УСЛУГ В МУНИЦИПАЛЬНОМ ОБРАЗОВАНИИ "ГОРОД ВЕЛИКИЕ ЛУКИ"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</si>
</sst>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top"/>
    </xf>
    <xf numFmtId="164" fontId="2" fillId="2" borderId="1" xfId="0" applyNumberFormat="1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top"/>
    </xf>
    <xf numFmtId="0" fontId="2" fillId="2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7"/>
  <sheetViews>
    <sheetView tabSelected="1" view="pageBreakPreview" topLeftCell="B1" zoomScaleNormal="100" zoomScaleSheetLayoutView="100" workbookViewId="0">
      <selection activeCell="M8" sqref="M8:M57"/>
    </sheetView>
  </sheetViews>
  <sheetFormatPr defaultRowHeight="15"/>
  <cols>
    <col min="1" max="1" width="6.5703125" style="4" customWidth="1"/>
    <col min="2" max="2" width="32.5703125" style="4" customWidth="1"/>
    <col min="3" max="3" width="27.85546875" style="5" customWidth="1"/>
    <col min="4" max="4" width="40.42578125" style="4" customWidth="1"/>
    <col min="5" max="5" width="9.42578125" style="4" customWidth="1"/>
    <col min="6" max="6" width="11" style="4" customWidth="1"/>
    <col min="7" max="7" width="10" style="4" customWidth="1"/>
    <col min="8" max="8" width="10.140625" style="4" customWidth="1"/>
    <col min="9" max="9" width="11.28515625" style="21" customWidth="1"/>
    <col min="10" max="12" width="10.28515625" style="4" customWidth="1"/>
    <col min="13" max="13" width="11.28515625" style="4" customWidth="1"/>
    <col min="14" max="16384" width="9.140625" style="4"/>
  </cols>
  <sheetData>
    <row r="1" spans="1:13" ht="15" customHeight="1">
      <c r="D1" s="31" t="s">
        <v>31</v>
      </c>
      <c r="E1" s="32"/>
      <c r="F1" s="32"/>
      <c r="G1" s="32"/>
      <c r="H1" s="32"/>
      <c r="I1" s="32"/>
      <c r="J1" s="32"/>
      <c r="K1" s="32"/>
      <c r="L1" s="32"/>
      <c r="M1" s="32"/>
    </row>
    <row r="2" spans="1:13" ht="20.25" customHeight="1"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56.25" customHeight="1">
      <c r="A3" s="35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26.25" customHeight="1">
      <c r="A4" s="29" t="s">
        <v>0</v>
      </c>
      <c r="B4" s="29" t="s">
        <v>1</v>
      </c>
      <c r="C4" s="29" t="s">
        <v>2</v>
      </c>
      <c r="D4" s="29" t="s">
        <v>3</v>
      </c>
      <c r="E4" s="29" t="s">
        <v>4</v>
      </c>
      <c r="F4" s="29"/>
      <c r="G4" s="29"/>
      <c r="H4" s="29"/>
      <c r="I4" s="29"/>
      <c r="J4" s="29"/>
      <c r="K4" s="29"/>
      <c r="L4" s="29"/>
      <c r="M4" s="29"/>
    </row>
    <row r="5" spans="1:13" ht="19.5" customHeight="1">
      <c r="A5" s="29"/>
      <c r="B5" s="29"/>
      <c r="C5" s="29"/>
      <c r="D5" s="29"/>
      <c r="E5" s="29" t="s">
        <v>5</v>
      </c>
      <c r="F5" s="29"/>
      <c r="G5" s="29"/>
      <c r="H5" s="29"/>
      <c r="I5" s="29"/>
      <c r="J5" s="29"/>
      <c r="K5" s="29"/>
      <c r="L5" s="29"/>
      <c r="M5" s="29"/>
    </row>
    <row r="6" spans="1:13" ht="25.5" customHeight="1">
      <c r="A6" s="29"/>
      <c r="B6" s="29"/>
      <c r="C6" s="29"/>
      <c r="D6" s="29"/>
      <c r="E6" s="2">
        <v>2017</v>
      </c>
      <c r="F6" s="2">
        <v>2018</v>
      </c>
      <c r="G6" s="2">
        <v>2019</v>
      </c>
      <c r="H6" s="2">
        <v>2020</v>
      </c>
      <c r="I6" s="17">
        <v>2021</v>
      </c>
      <c r="J6" s="3">
        <v>2022</v>
      </c>
      <c r="K6" s="15">
        <v>2023</v>
      </c>
      <c r="L6" s="16">
        <v>2024</v>
      </c>
      <c r="M6" s="2" t="s">
        <v>6</v>
      </c>
    </row>
    <row r="7" spans="1:13">
      <c r="A7" s="2">
        <v>1</v>
      </c>
      <c r="B7" s="1">
        <v>2</v>
      </c>
      <c r="C7" s="2">
        <v>3</v>
      </c>
      <c r="D7" s="1">
        <v>4</v>
      </c>
      <c r="E7" s="1">
        <v>5</v>
      </c>
      <c r="F7" s="1">
        <v>6</v>
      </c>
      <c r="G7" s="1">
        <v>7</v>
      </c>
      <c r="H7" s="2">
        <v>8</v>
      </c>
      <c r="I7" s="17">
        <v>9</v>
      </c>
      <c r="J7" s="3">
        <v>10</v>
      </c>
      <c r="K7" s="15">
        <v>11</v>
      </c>
      <c r="L7" s="16">
        <v>12</v>
      </c>
      <c r="M7" s="2">
        <v>13</v>
      </c>
    </row>
    <row r="8" spans="1:13" ht="15" customHeight="1">
      <c r="A8" s="39">
        <v>1</v>
      </c>
      <c r="B8" s="23" t="s">
        <v>29</v>
      </c>
      <c r="C8" s="22" t="s">
        <v>7</v>
      </c>
      <c r="D8" s="6" t="s">
        <v>6</v>
      </c>
      <c r="E8" s="7">
        <f>E9+E10+E11</f>
        <v>201991.5</v>
      </c>
      <c r="F8" s="14">
        <f t="shared" ref="F8:J8" si="0">F9+F10+F11</f>
        <v>164880.20000000001</v>
      </c>
      <c r="G8" s="14">
        <f t="shared" si="0"/>
        <v>472168.9</v>
      </c>
      <c r="H8" s="14">
        <f t="shared" si="0"/>
        <v>366767.8</v>
      </c>
      <c r="I8" s="18">
        <f t="shared" si="0"/>
        <v>352516</v>
      </c>
      <c r="J8" s="14">
        <f t="shared" si="0"/>
        <v>376703.7</v>
      </c>
      <c r="K8" s="14">
        <f>K9+K10+K11</f>
        <v>364065.7</v>
      </c>
      <c r="L8" s="14">
        <f>L9+L10</f>
        <v>364065.7</v>
      </c>
      <c r="M8" s="7">
        <f>E8+F8+G8+H8+I8+J8+K8+L8</f>
        <v>2663159.5000000005</v>
      </c>
    </row>
    <row r="9" spans="1:13" ht="18.75" customHeight="1">
      <c r="A9" s="40"/>
      <c r="B9" s="27"/>
      <c r="C9" s="22"/>
      <c r="D9" s="6" t="s">
        <v>8</v>
      </c>
      <c r="E9" s="7">
        <f>E14</f>
        <v>7311.0999999999995</v>
      </c>
      <c r="F9" s="14">
        <f t="shared" ref="F9:J9" si="1">F14</f>
        <v>11303.2</v>
      </c>
      <c r="G9" s="14">
        <f t="shared" si="1"/>
        <v>10456.9</v>
      </c>
      <c r="H9" s="14">
        <f t="shared" si="1"/>
        <v>9610</v>
      </c>
      <c r="I9" s="18">
        <f t="shared" si="1"/>
        <v>4663.3999999999996</v>
      </c>
      <c r="J9" s="14">
        <f t="shared" si="1"/>
        <v>35999.699999999997</v>
      </c>
      <c r="K9" s="14">
        <f t="shared" ref="K9" si="2">K14</f>
        <v>9733.7000000000007</v>
      </c>
      <c r="L9" s="14">
        <v>9733.7000000000007</v>
      </c>
      <c r="M9" s="14">
        <f t="shared" ref="M9:M57" si="3">E9+F9+G9+H9+I9+J9+K9+L9</f>
        <v>98811.699999999983</v>
      </c>
    </row>
    <row r="10" spans="1:13" ht="38.25" customHeight="1">
      <c r="A10" s="40"/>
      <c r="B10" s="27"/>
      <c r="C10" s="22"/>
      <c r="D10" s="13" t="s">
        <v>9</v>
      </c>
      <c r="E10" s="14">
        <f>E15</f>
        <v>164680.4</v>
      </c>
      <c r="F10" s="14">
        <f t="shared" ref="F10:H10" si="4">F15</f>
        <v>153577</v>
      </c>
      <c r="G10" s="14">
        <f t="shared" si="4"/>
        <v>311712</v>
      </c>
      <c r="H10" s="14">
        <f t="shared" si="4"/>
        <v>315000</v>
      </c>
      <c r="I10" s="18">
        <f>I15</f>
        <v>347852.6</v>
      </c>
      <c r="J10" s="14">
        <f>J15</f>
        <v>340704</v>
      </c>
      <c r="K10" s="14">
        <v>354332</v>
      </c>
      <c r="L10" s="14">
        <v>354332</v>
      </c>
      <c r="M10" s="14">
        <f t="shared" si="3"/>
        <v>2342190</v>
      </c>
    </row>
    <row r="11" spans="1:13" ht="32.25" customHeight="1">
      <c r="A11" s="40"/>
      <c r="B11" s="27"/>
      <c r="C11" s="22"/>
      <c r="D11" s="6" t="s">
        <v>10</v>
      </c>
      <c r="E11" s="7">
        <f>E16</f>
        <v>30000</v>
      </c>
      <c r="F11" s="14">
        <f t="shared" ref="F11:J11" si="5">F16</f>
        <v>0</v>
      </c>
      <c r="G11" s="14">
        <f t="shared" si="5"/>
        <v>150000</v>
      </c>
      <c r="H11" s="14">
        <f t="shared" si="5"/>
        <v>42157.8</v>
      </c>
      <c r="I11" s="18">
        <f t="shared" si="5"/>
        <v>0</v>
      </c>
      <c r="J11" s="14">
        <f t="shared" si="5"/>
        <v>0</v>
      </c>
      <c r="K11" s="14">
        <f t="shared" ref="K11" si="6">K16</f>
        <v>0</v>
      </c>
      <c r="L11" s="14">
        <v>0</v>
      </c>
      <c r="M11" s="14">
        <f t="shared" si="3"/>
        <v>222157.8</v>
      </c>
    </row>
    <row r="12" spans="1:13" ht="16.5" customHeight="1">
      <c r="A12" s="40"/>
      <c r="B12" s="27"/>
      <c r="C12" s="22"/>
      <c r="D12" s="6" t="s">
        <v>11</v>
      </c>
      <c r="E12" s="7">
        <v>0</v>
      </c>
      <c r="F12" s="7">
        <v>0</v>
      </c>
      <c r="G12" s="7">
        <v>0</v>
      </c>
      <c r="H12" s="8">
        <v>0</v>
      </c>
      <c r="I12" s="19">
        <v>0</v>
      </c>
      <c r="J12" s="12">
        <v>0</v>
      </c>
      <c r="K12" s="12">
        <v>0</v>
      </c>
      <c r="L12" s="12">
        <v>0</v>
      </c>
      <c r="M12" s="14">
        <f t="shared" si="3"/>
        <v>0</v>
      </c>
    </row>
    <row r="13" spans="1:13">
      <c r="A13" s="40"/>
      <c r="B13" s="27"/>
      <c r="C13" s="22" t="s">
        <v>19</v>
      </c>
      <c r="D13" s="6" t="s">
        <v>12</v>
      </c>
      <c r="E13" s="7">
        <f>E14+E15+E17</f>
        <v>171991.5</v>
      </c>
      <c r="F13" s="7">
        <f t="shared" ref="F13:J13" si="7">F14+F15+F17</f>
        <v>164880.20000000001</v>
      </c>
      <c r="G13" s="7">
        <f t="shared" si="7"/>
        <v>322168.90000000002</v>
      </c>
      <c r="H13" s="7">
        <f t="shared" si="7"/>
        <v>324610</v>
      </c>
      <c r="I13" s="18">
        <f t="shared" si="7"/>
        <v>352516</v>
      </c>
      <c r="J13" s="14">
        <f t="shared" si="7"/>
        <v>376703.7</v>
      </c>
      <c r="K13" s="14">
        <f t="shared" ref="K13" si="8">K14+K15+K17</f>
        <v>364065.7</v>
      </c>
      <c r="L13" s="14">
        <f>L14+L15</f>
        <v>364065.7</v>
      </c>
      <c r="M13" s="14">
        <f t="shared" si="3"/>
        <v>2441001.7000000002</v>
      </c>
    </row>
    <row r="14" spans="1:13" ht="18" customHeight="1">
      <c r="A14" s="40"/>
      <c r="B14" s="27"/>
      <c r="C14" s="22"/>
      <c r="D14" s="6" t="s">
        <v>8</v>
      </c>
      <c r="E14" s="7">
        <f>E19+E49</f>
        <v>7311.0999999999995</v>
      </c>
      <c r="F14" s="14">
        <f t="shared" ref="F14:J14" si="9">F19+F49</f>
        <v>11303.2</v>
      </c>
      <c r="G14" s="14">
        <f t="shared" si="9"/>
        <v>10456.9</v>
      </c>
      <c r="H14" s="14">
        <f t="shared" si="9"/>
        <v>9610</v>
      </c>
      <c r="I14" s="18">
        <f t="shared" si="9"/>
        <v>4663.3999999999996</v>
      </c>
      <c r="J14" s="14">
        <f t="shared" si="9"/>
        <v>35999.699999999997</v>
      </c>
      <c r="K14" s="14">
        <f t="shared" ref="K14" si="10">K19+K49</f>
        <v>9733.7000000000007</v>
      </c>
      <c r="L14" s="14">
        <v>9733.7000000000007</v>
      </c>
      <c r="M14" s="14">
        <f t="shared" si="3"/>
        <v>98811.699999999983</v>
      </c>
    </row>
    <row r="15" spans="1:13" ht="32.25" customHeight="1">
      <c r="A15" s="40"/>
      <c r="B15" s="27"/>
      <c r="C15" s="22"/>
      <c r="D15" s="6" t="s">
        <v>9</v>
      </c>
      <c r="E15" s="7">
        <f>E20+E45</f>
        <v>164680.4</v>
      </c>
      <c r="F15" s="14">
        <f t="shared" ref="F15:J15" si="11">F20+F45</f>
        <v>153577</v>
      </c>
      <c r="G15" s="14">
        <f t="shared" si="11"/>
        <v>311712</v>
      </c>
      <c r="H15" s="14">
        <f t="shared" si="11"/>
        <v>315000</v>
      </c>
      <c r="I15" s="18">
        <f t="shared" si="11"/>
        <v>347852.6</v>
      </c>
      <c r="J15" s="14">
        <f t="shared" si="11"/>
        <v>340704</v>
      </c>
      <c r="K15" s="14">
        <f>K20+K45</f>
        <v>354332</v>
      </c>
      <c r="L15" s="14">
        <v>354332</v>
      </c>
      <c r="M15" s="14">
        <f t="shared" si="3"/>
        <v>2342190</v>
      </c>
    </row>
    <row r="16" spans="1:13" ht="32.25" customHeight="1">
      <c r="A16" s="40"/>
      <c r="B16" s="27"/>
      <c r="C16" s="22"/>
      <c r="D16" s="6" t="s">
        <v>18</v>
      </c>
      <c r="E16" s="7">
        <f>E21+E51</f>
        <v>30000</v>
      </c>
      <c r="F16" s="14">
        <f t="shared" ref="F16:J16" si="12">F21+F51</f>
        <v>0</v>
      </c>
      <c r="G16" s="14">
        <f t="shared" si="12"/>
        <v>150000</v>
      </c>
      <c r="H16" s="14">
        <f t="shared" si="12"/>
        <v>42157.8</v>
      </c>
      <c r="I16" s="18">
        <f t="shared" si="12"/>
        <v>0</v>
      </c>
      <c r="J16" s="14">
        <f t="shared" si="12"/>
        <v>0</v>
      </c>
      <c r="K16" s="14">
        <f t="shared" ref="K16" si="13">K21+K51</f>
        <v>0</v>
      </c>
      <c r="L16" s="14">
        <v>0</v>
      </c>
      <c r="M16" s="14">
        <f t="shared" si="3"/>
        <v>222157.8</v>
      </c>
    </row>
    <row r="17" spans="1:13" ht="23.25" customHeight="1">
      <c r="A17" s="40"/>
      <c r="B17" s="27"/>
      <c r="C17" s="22"/>
      <c r="D17" s="6" t="s">
        <v>11</v>
      </c>
      <c r="E17" s="7">
        <v>0</v>
      </c>
      <c r="F17" s="14">
        <v>0</v>
      </c>
      <c r="G17" s="14">
        <v>0</v>
      </c>
      <c r="H17" s="14">
        <v>0</v>
      </c>
      <c r="I17" s="18">
        <v>0</v>
      </c>
      <c r="J17" s="14">
        <v>0</v>
      </c>
      <c r="K17" s="14">
        <v>0</v>
      </c>
      <c r="L17" s="14">
        <v>0</v>
      </c>
      <c r="M17" s="14">
        <f t="shared" si="3"/>
        <v>0</v>
      </c>
    </row>
    <row r="18" spans="1:13" ht="15" customHeight="1">
      <c r="A18" s="37" t="s">
        <v>22</v>
      </c>
      <c r="B18" s="23" t="s">
        <v>20</v>
      </c>
      <c r="C18" s="22" t="s">
        <v>13</v>
      </c>
      <c r="D18" s="6" t="s">
        <v>6</v>
      </c>
      <c r="E18" s="7">
        <f>E19+E20+E21+E22</f>
        <v>200021.8</v>
      </c>
      <c r="F18" s="7">
        <f t="shared" ref="F18:H18" si="14">F19+F20+F21+F22</f>
        <v>162600.9</v>
      </c>
      <c r="G18" s="7">
        <f t="shared" si="14"/>
        <v>468487.9</v>
      </c>
      <c r="H18" s="7">
        <f t="shared" si="14"/>
        <v>363086.8</v>
      </c>
      <c r="I18" s="18">
        <f>I19+I20</f>
        <v>351590.6</v>
      </c>
      <c r="J18" s="14">
        <f>J19+J20</f>
        <v>372899</v>
      </c>
      <c r="K18" s="14">
        <f>K19+K20</f>
        <v>360261</v>
      </c>
      <c r="L18" s="14">
        <f>L19+L20</f>
        <v>360261</v>
      </c>
      <c r="M18" s="14">
        <f t="shared" si="3"/>
        <v>2639209</v>
      </c>
    </row>
    <row r="19" spans="1:13" ht="17.25" customHeight="1">
      <c r="A19" s="38"/>
      <c r="B19" s="27"/>
      <c r="C19" s="22"/>
      <c r="D19" s="6" t="s">
        <v>8</v>
      </c>
      <c r="E19" s="7">
        <f>E24</f>
        <v>5341.4</v>
      </c>
      <c r="F19" s="14">
        <f t="shared" ref="F19:J19" si="15">F24</f>
        <v>9023.9</v>
      </c>
      <c r="G19" s="14">
        <f t="shared" si="15"/>
        <v>6775.9</v>
      </c>
      <c r="H19" s="14">
        <f t="shared" si="15"/>
        <v>5929</v>
      </c>
      <c r="I19" s="18">
        <f t="shared" si="15"/>
        <v>3738</v>
      </c>
      <c r="J19" s="14">
        <f t="shared" si="15"/>
        <v>32195</v>
      </c>
      <c r="K19" s="14">
        <f t="shared" ref="K19" si="16">K24</f>
        <v>5929</v>
      </c>
      <c r="L19" s="14">
        <v>5929</v>
      </c>
      <c r="M19" s="14">
        <f t="shared" si="3"/>
        <v>74861.2</v>
      </c>
    </row>
    <row r="20" spans="1:13" ht="34.5" customHeight="1">
      <c r="A20" s="38"/>
      <c r="B20" s="27"/>
      <c r="C20" s="22"/>
      <c r="D20" s="6" t="s">
        <v>9</v>
      </c>
      <c r="E20" s="7">
        <f>E25</f>
        <v>164680.4</v>
      </c>
      <c r="F20" s="14">
        <f t="shared" ref="F20:J20" si="17">F25</f>
        <v>153577</v>
      </c>
      <c r="G20" s="14">
        <f t="shared" si="17"/>
        <v>311712</v>
      </c>
      <c r="H20" s="14">
        <f t="shared" si="17"/>
        <v>315000</v>
      </c>
      <c r="I20" s="18">
        <f t="shared" si="17"/>
        <v>347852.6</v>
      </c>
      <c r="J20" s="14">
        <f t="shared" si="17"/>
        <v>340704</v>
      </c>
      <c r="K20" s="14">
        <f t="shared" ref="K20" si="18">K25</f>
        <v>354332</v>
      </c>
      <c r="L20" s="14">
        <v>354332</v>
      </c>
      <c r="M20" s="14">
        <f t="shared" si="3"/>
        <v>2342190</v>
      </c>
    </row>
    <row r="21" spans="1:13" ht="30" customHeight="1">
      <c r="A21" s="38"/>
      <c r="B21" s="27"/>
      <c r="C21" s="22"/>
      <c r="D21" s="6" t="s">
        <v>10</v>
      </c>
      <c r="E21" s="7">
        <f>E26</f>
        <v>30000</v>
      </c>
      <c r="F21" s="14">
        <f t="shared" ref="F21:I21" si="19">F26</f>
        <v>0</v>
      </c>
      <c r="G21" s="14">
        <f t="shared" si="19"/>
        <v>150000</v>
      </c>
      <c r="H21" s="14">
        <f t="shared" si="19"/>
        <v>42157.8</v>
      </c>
      <c r="I21" s="18">
        <f t="shared" si="19"/>
        <v>0</v>
      </c>
      <c r="J21" s="14">
        <v>0</v>
      </c>
      <c r="K21" s="14">
        <v>0</v>
      </c>
      <c r="L21" s="14">
        <v>0</v>
      </c>
      <c r="M21" s="14">
        <f t="shared" si="3"/>
        <v>222157.8</v>
      </c>
    </row>
    <row r="22" spans="1:13" ht="19.5" customHeight="1">
      <c r="A22" s="38"/>
      <c r="B22" s="27"/>
      <c r="C22" s="22"/>
      <c r="D22" s="6" t="s">
        <v>11</v>
      </c>
      <c r="E22" s="7">
        <v>0</v>
      </c>
      <c r="F22" s="7">
        <v>0</v>
      </c>
      <c r="G22" s="7">
        <v>0</v>
      </c>
      <c r="H22" s="8">
        <v>0</v>
      </c>
      <c r="I22" s="19">
        <v>0</v>
      </c>
      <c r="J22" s="12">
        <v>0</v>
      </c>
      <c r="K22" s="12">
        <v>0</v>
      </c>
      <c r="L22" s="12">
        <v>0</v>
      </c>
      <c r="M22" s="14">
        <f t="shared" si="3"/>
        <v>0</v>
      </c>
    </row>
    <row r="23" spans="1:13" ht="15" customHeight="1">
      <c r="A23" s="38"/>
      <c r="B23" s="27"/>
      <c r="C23" s="22" t="s">
        <v>17</v>
      </c>
      <c r="D23" s="6" t="s">
        <v>6</v>
      </c>
      <c r="E23" s="7">
        <f>E24+E25+E26+E27</f>
        <v>200021.8</v>
      </c>
      <c r="F23" s="14">
        <f t="shared" ref="F23:J23" si="20">F24+F25+F26+F27</f>
        <v>162600.9</v>
      </c>
      <c r="G23" s="14">
        <f t="shared" si="20"/>
        <v>468487.9</v>
      </c>
      <c r="H23" s="14">
        <f t="shared" si="20"/>
        <v>363086.8</v>
      </c>
      <c r="I23" s="18">
        <f t="shared" si="20"/>
        <v>351590.6</v>
      </c>
      <c r="J23" s="14">
        <f t="shared" si="20"/>
        <v>372899</v>
      </c>
      <c r="K23" s="14">
        <f t="shared" ref="K23" si="21">K24+K25+K26+K27</f>
        <v>360261</v>
      </c>
      <c r="L23" s="14">
        <f>L24+L25</f>
        <v>360261</v>
      </c>
      <c r="M23" s="14">
        <f t="shared" si="3"/>
        <v>2639209</v>
      </c>
    </row>
    <row r="24" spans="1:13" ht="15" customHeight="1">
      <c r="A24" s="38"/>
      <c r="B24" s="27"/>
      <c r="C24" s="30"/>
      <c r="D24" s="6" t="s">
        <v>8</v>
      </c>
      <c r="E24" s="7">
        <v>5341.4</v>
      </c>
      <c r="F24" s="14">
        <f t="shared" ref="F24:J24" si="22">F29+F34+F39</f>
        <v>9023.9</v>
      </c>
      <c r="G24" s="14">
        <f t="shared" si="22"/>
        <v>6775.9</v>
      </c>
      <c r="H24" s="14">
        <f t="shared" si="22"/>
        <v>5929</v>
      </c>
      <c r="I24" s="18">
        <f t="shared" si="22"/>
        <v>3738</v>
      </c>
      <c r="J24" s="14">
        <f t="shared" si="22"/>
        <v>32195</v>
      </c>
      <c r="K24" s="14">
        <f t="shared" ref="K24" si="23">K29+K34+K39</f>
        <v>5929</v>
      </c>
      <c r="L24" s="14">
        <v>5929</v>
      </c>
      <c r="M24" s="14">
        <f t="shared" si="3"/>
        <v>74861.2</v>
      </c>
    </row>
    <row r="25" spans="1:13" ht="27.75" customHeight="1">
      <c r="A25" s="38"/>
      <c r="B25" s="27"/>
      <c r="C25" s="30"/>
      <c r="D25" s="6" t="s">
        <v>9</v>
      </c>
      <c r="E25" s="7">
        <f>E30+E35+E40</f>
        <v>164680.4</v>
      </c>
      <c r="F25" s="14">
        <f t="shared" ref="F25:J25" si="24">F30+F35+F40</f>
        <v>153577</v>
      </c>
      <c r="G25" s="14">
        <f t="shared" si="24"/>
        <v>311712</v>
      </c>
      <c r="H25" s="14">
        <f t="shared" si="24"/>
        <v>315000</v>
      </c>
      <c r="I25" s="18">
        <f t="shared" si="24"/>
        <v>347852.6</v>
      </c>
      <c r="J25" s="14">
        <f t="shared" si="24"/>
        <v>340704</v>
      </c>
      <c r="K25" s="14">
        <f>K30+K35+K40</f>
        <v>354332</v>
      </c>
      <c r="L25" s="14">
        <v>354332</v>
      </c>
      <c r="M25" s="14">
        <f t="shared" si="3"/>
        <v>2342190</v>
      </c>
    </row>
    <row r="26" spans="1:13" ht="29.25" customHeight="1">
      <c r="A26" s="38"/>
      <c r="B26" s="27"/>
      <c r="C26" s="30"/>
      <c r="D26" s="6" t="s">
        <v>10</v>
      </c>
      <c r="E26" s="7">
        <f>E31+E36+E41</f>
        <v>30000</v>
      </c>
      <c r="F26" s="14">
        <f t="shared" ref="F26:J26" si="25">F31+F36+F41</f>
        <v>0</v>
      </c>
      <c r="G26" s="14">
        <f t="shared" si="25"/>
        <v>150000</v>
      </c>
      <c r="H26" s="14">
        <f t="shared" si="25"/>
        <v>42157.8</v>
      </c>
      <c r="I26" s="18">
        <f t="shared" si="25"/>
        <v>0</v>
      </c>
      <c r="J26" s="14">
        <f t="shared" si="25"/>
        <v>0</v>
      </c>
      <c r="K26" s="14">
        <f t="shared" ref="K26" si="26">K31+K36+K41</f>
        <v>0</v>
      </c>
      <c r="L26" s="14">
        <v>0</v>
      </c>
      <c r="M26" s="14">
        <f t="shared" si="3"/>
        <v>222157.8</v>
      </c>
    </row>
    <row r="27" spans="1:13" ht="20.25" customHeight="1">
      <c r="A27" s="38"/>
      <c r="B27" s="27"/>
      <c r="C27" s="30"/>
      <c r="D27" s="6" t="s">
        <v>11</v>
      </c>
      <c r="E27" s="7">
        <v>0</v>
      </c>
      <c r="F27" s="7">
        <v>0</v>
      </c>
      <c r="G27" s="7">
        <v>0</v>
      </c>
      <c r="H27" s="8">
        <v>0</v>
      </c>
      <c r="I27" s="19">
        <v>0</v>
      </c>
      <c r="J27" s="12">
        <v>0</v>
      </c>
      <c r="K27" s="12">
        <v>0</v>
      </c>
      <c r="L27" s="12">
        <v>0</v>
      </c>
      <c r="M27" s="14">
        <f t="shared" si="3"/>
        <v>0</v>
      </c>
    </row>
    <row r="28" spans="1:13" ht="16.5" customHeight="1">
      <c r="A28" s="26" t="s">
        <v>23</v>
      </c>
      <c r="B28" s="23" t="s">
        <v>26</v>
      </c>
      <c r="C28" s="22" t="s">
        <v>16</v>
      </c>
      <c r="D28" s="6" t="s">
        <v>6</v>
      </c>
      <c r="E28" s="7">
        <f>E29+E30+E31</f>
        <v>165985.9</v>
      </c>
      <c r="F28" s="14">
        <f t="shared" ref="F28:J28" si="27">F29+F30+F32</f>
        <v>130171.2</v>
      </c>
      <c r="G28" s="14">
        <f t="shared" si="27"/>
        <v>0</v>
      </c>
      <c r="H28" s="14">
        <f t="shared" si="27"/>
        <v>0</v>
      </c>
      <c r="I28" s="18">
        <f t="shared" si="27"/>
        <v>0</v>
      </c>
      <c r="J28" s="14">
        <f t="shared" si="27"/>
        <v>0</v>
      </c>
      <c r="K28" s="14">
        <f t="shared" ref="K28" si="28">K29+K30+K32</f>
        <v>0</v>
      </c>
      <c r="L28" s="14">
        <v>0</v>
      </c>
      <c r="M28" s="14">
        <f t="shared" si="3"/>
        <v>296157.09999999998</v>
      </c>
    </row>
    <row r="29" spans="1:13" ht="16.5" customHeight="1">
      <c r="A29" s="34"/>
      <c r="B29" s="24"/>
      <c r="C29" s="22"/>
      <c r="D29" s="6" t="s">
        <v>8</v>
      </c>
      <c r="E29" s="7">
        <v>5069.6000000000004</v>
      </c>
      <c r="F29" s="7">
        <v>8723.9</v>
      </c>
      <c r="G29" s="7">
        <v>0</v>
      </c>
      <c r="H29" s="7">
        <v>0</v>
      </c>
      <c r="I29" s="18">
        <v>0</v>
      </c>
      <c r="J29" s="14">
        <v>0</v>
      </c>
      <c r="K29" s="14">
        <v>0</v>
      </c>
      <c r="L29" s="14">
        <v>0</v>
      </c>
      <c r="M29" s="14">
        <f t="shared" si="3"/>
        <v>13793.5</v>
      </c>
    </row>
    <row r="30" spans="1:13" ht="30.75" customHeight="1">
      <c r="A30" s="34"/>
      <c r="B30" s="24"/>
      <c r="C30" s="22"/>
      <c r="D30" s="6" t="s">
        <v>9</v>
      </c>
      <c r="E30" s="7">
        <v>130916.3</v>
      </c>
      <c r="F30" s="7">
        <v>121447.3</v>
      </c>
      <c r="G30" s="7">
        <v>0</v>
      </c>
      <c r="H30" s="8">
        <v>0</v>
      </c>
      <c r="I30" s="19">
        <v>0</v>
      </c>
      <c r="J30" s="12">
        <v>0</v>
      </c>
      <c r="K30" s="12">
        <v>0</v>
      </c>
      <c r="L30" s="12">
        <v>0</v>
      </c>
      <c r="M30" s="14">
        <f t="shared" si="3"/>
        <v>252363.6</v>
      </c>
    </row>
    <row r="31" spans="1:13" ht="30.75" customHeight="1">
      <c r="A31" s="34"/>
      <c r="B31" s="24"/>
      <c r="C31" s="22"/>
      <c r="D31" s="13" t="s">
        <v>10</v>
      </c>
      <c r="E31" s="14">
        <v>30000</v>
      </c>
      <c r="F31" s="14">
        <v>0</v>
      </c>
      <c r="G31" s="14">
        <v>0</v>
      </c>
      <c r="H31" s="12">
        <v>0</v>
      </c>
      <c r="I31" s="19">
        <v>0</v>
      </c>
      <c r="J31" s="12">
        <v>0</v>
      </c>
      <c r="K31" s="12">
        <v>0</v>
      </c>
      <c r="L31" s="12">
        <v>0</v>
      </c>
      <c r="M31" s="14">
        <f t="shared" si="3"/>
        <v>30000</v>
      </c>
    </row>
    <row r="32" spans="1:13" ht="19.5" customHeight="1">
      <c r="A32" s="34"/>
      <c r="B32" s="25"/>
      <c r="C32" s="22"/>
      <c r="D32" s="6" t="s">
        <v>11</v>
      </c>
      <c r="E32" s="7">
        <v>0</v>
      </c>
      <c r="F32" s="7">
        <v>0</v>
      </c>
      <c r="G32" s="7">
        <v>0</v>
      </c>
      <c r="H32" s="8">
        <v>0</v>
      </c>
      <c r="I32" s="19">
        <v>0</v>
      </c>
      <c r="J32" s="12">
        <v>0</v>
      </c>
      <c r="K32" s="12">
        <v>0</v>
      </c>
      <c r="L32" s="12">
        <v>0</v>
      </c>
      <c r="M32" s="14">
        <f t="shared" si="3"/>
        <v>0</v>
      </c>
    </row>
    <row r="33" spans="1:19" ht="15" customHeight="1">
      <c r="A33" s="26" t="s">
        <v>24</v>
      </c>
      <c r="B33" s="23" t="s">
        <v>30</v>
      </c>
      <c r="C33" s="22" t="s">
        <v>16</v>
      </c>
      <c r="D33" s="6" t="s">
        <v>6</v>
      </c>
      <c r="E33" s="7">
        <f>E34+E35+E37</f>
        <v>0</v>
      </c>
      <c r="F33" s="14">
        <f t="shared" ref="F33:K33" si="29">F34+F35+F37</f>
        <v>0</v>
      </c>
      <c r="G33" s="14">
        <f>G34+G35+G36</f>
        <v>468487.9</v>
      </c>
      <c r="H33" s="14">
        <f t="shared" si="29"/>
        <v>320929</v>
      </c>
      <c r="I33" s="18">
        <f t="shared" si="29"/>
        <v>351590.6</v>
      </c>
      <c r="J33" s="14">
        <f t="shared" si="29"/>
        <v>372899</v>
      </c>
      <c r="K33" s="14">
        <f t="shared" si="29"/>
        <v>360261</v>
      </c>
      <c r="L33" s="14">
        <f>L34+L35</f>
        <v>360261</v>
      </c>
      <c r="M33" s="14">
        <f t="shared" si="3"/>
        <v>2234428.5</v>
      </c>
      <c r="O33" s="9"/>
      <c r="P33" s="9"/>
      <c r="Q33" s="9"/>
      <c r="R33" s="9"/>
      <c r="S33" s="10"/>
    </row>
    <row r="34" spans="1:19" ht="22.5" customHeight="1">
      <c r="A34" s="26"/>
      <c r="B34" s="27"/>
      <c r="C34" s="22"/>
      <c r="D34" s="6" t="s">
        <v>8</v>
      </c>
      <c r="E34" s="7">
        <v>0</v>
      </c>
      <c r="F34" s="7">
        <v>0</v>
      </c>
      <c r="G34" s="7">
        <v>6775.9</v>
      </c>
      <c r="H34" s="8">
        <v>5929</v>
      </c>
      <c r="I34" s="19">
        <v>3738</v>
      </c>
      <c r="J34" s="12">
        <v>32195</v>
      </c>
      <c r="K34" s="12">
        <v>5929</v>
      </c>
      <c r="L34" s="12">
        <v>5929</v>
      </c>
      <c r="M34" s="14">
        <f t="shared" si="3"/>
        <v>60495.9</v>
      </c>
      <c r="O34" s="9"/>
      <c r="P34" s="9"/>
      <c r="Q34" s="9"/>
      <c r="R34" s="10"/>
      <c r="S34" s="10"/>
    </row>
    <row r="35" spans="1:19" ht="30.75" customHeight="1">
      <c r="A35" s="26"/>
      <c r="B35" s="27"/>
      <c r="C35" s="22"/>
      <c r="D35" s="6" t="s">
        <v>9</v>
      </c>
      <c r="E35" s="7">
        <v>0</v>
      </c>
      <c r="F35" s="7">
        <v>0</v>
      </c>
      <c r="G35" s="7">
        <v>311712</v>
      </c>
      <c r="H35" s="8">
        <v>315000</v>
      </c>
      <c r="I35" s="19">
        <v>347852.6</v>
      </c>
      <c r="J35" s="12">
        <v>340704</v>
      </c>
      <c r="K35" s="12">
        <v>354332</v>
      </c>
      <c r="L35" s="12">
        <v>354332</v>
      </c>
      <c r="M35" s="14">
        <f t="shared" si="3"/>
        <v>2023932.6</v>
      </c>
      <c r="O35" s="33"/>
    </row>
    <row r="36" spans="1:19" ht="30.75" customHeight="1">
      <c r="A36" s="26"/>
      <c r="B36" s="27"/>
      <c r="C36" s="22"/>
      <c r="D36" s="13" t="s">
        <v>10</v>
      </c>
      <c r="E36" s="14">
        <v>0</v>
      </c>
      <c r="F36" s="14">
        <v>0</v>
      </c>
      <c r="G36" s="14">
        <v>150000</v>
      </c>
      <c r="H36" s="12">
        <v>42157.8</v>
      </c>
      <c r="I36" s="19">
        <v>0</v>
      </c>
      <c r="J36" s="12">
        <v>0</v>
      </c>
      <c r="K36" s="12">
        <v>0</v>
      </c>
      <c r="L36" s="12">
        <v>0</v>
      </c>
      <c r="M36" s="14">
        <f t="shared" si="3"/>
        <v>192157.8</v>
      </c>
      <c r="O36" s="33"/>
    </row>
    <row r="37" spans="1:19" ht="84" customHeight="1">
      <c r="A37" s="26"/>
      <c r="B37" s="28"/>
      <c r="C37" s="22"/>
      <c r="D37" s="6" t="s">
        <v>11</v>
      </c>
      <c r="E37" s="7">
        <v>0</v>
      </c>
      <c r="F37" s="7">
        <v>0</v>
      </c>
      <c r="G37" s="7">
        <v>0</v>
      </c>
      <c r="H37" s="8">
        <v>0</v>
      </c>
      <c r="I37" s="19">
        <v>0</v>
      </c>
      <c r="J37" s="12">
        <v>0</v>
      </c>
      <c r="K37" s="12">
        <v>0</v>
      </c>
      <c r="L37" s="12">
        <v>0</v>
      </c>
      <c r="M37" s="14">
        <f t="shared" si="3"/>
        <v>0</v>
      </c>
      <c r="O37" s="33"/>
    </row>
    <row r="38" spans="1:19" ht="15" customHeight="1">
      <c r="A38" s="26" t="s">
        <v>25</v>
      </c>
      <c r="B38" s="23" t="s">
        <v>27</v>
      </c>
      <c r="C38" s="22" t="s">
        <v>16</v>
      </c>
      <c r="D38" s="6" t="s">
        <v>6</v>
      </c>
      <c r="E38" s="7">
        <v>34035.9</v>
      </c>
      <c r="F38" s="7">
        <v>32429.7</v>
      </c>
      <c r="G38" s="7">
        <f t="shared" ref="G38" si="30">G39</f>
        <v>0</v>
      </c>
      <c r="H38" s="7">
        <f>H39</f>
        <v>0</v>
      </c>
      <c r="I38" s="18">
        <f t="shared" ref="I38:K38" si="31">I39</f>
        <v>0</v>
      </c>
      <c r="J38" s="14">
        <f t="shared" si="31"/>
        <v>0</v>
      </c>
      <c r="K38" s="14">
        <f t="shared" si="31"/>
        <v>0</v>
      </c>
      <c r="L38" s="14">
        <v>0</v>
      </c>
      <c r="M38" s="14">
        <f t="shared" si="3"/>
        <v>66465.600000000006</v>
      </c>
      <c r="O38" s="33"/>
    </row>
    <row r="39" spans="1:19" ht="18" customHeight="1">
      <c r="A39" s="26"/>
      <c r="B39" s="27"/>
      <c r="C39" s="22"/>
      <c r="D39" s="6" t="s">
        <v>8</v>
      </c>
      <c r="E39" s="7">
        <v>271.8</v>
      </c>
      <c r="F39" s="7">
        <v>300</v>
      </c>
      <c r="G39" s="7">
        <v>0</v>
      </c>
      <c r="H39" s="7">
        <v>0</v>
      </c>
      <c r="I39" s="18">
        <v>0</v>
      </c>
      <c r="J39" s="14">
        <v>0</v>
      </c>
      <c r="K39" s="14"/>
      <c r="L39" s="14">
        <v>0</v>
      </c>
      <c r="M39" s="14">
        <f t="shared" si="3"/>
        <v>571.79999999999995</v>
      </c>
      <c r="O39" s="33"/>
    </row>
    <row r="40" spans="1:19" ht="32.25" customHeight="1">
      <c r="A40" s="26"/>
      <c r="B40" s="27"/>
      <c r="C40" s="22"/>
      <c r="D40" s="6" t="s">
        <v>9</v>
      </c>
      <c r="E40" s="7">
        <v>33764.1</v>
      </c>
      <c r="F40" s="7">
        <v>32129.7</v>
      </c>
      <c r="G40" s="7">
        <v>0</v>
      </c>
      <c r="H40" s="8">
        <v>0</v>
      </c>
      <c r="I40" s="19">
        <v>0</v>
      </c>
      <c r="J40" s="8">
        <v>0</v>
      </c>
      <c r="K40" s="12"/>
      <c r="L40" s="12">
        <v>0</v>
      </c>
      <c r="M40" s="14">
        <f t="shared" si="3"/>
        <v>65893.8</v>
      </c>
    </row>
    <row r="41" spans="1:19" ht="32.25" customHeight="1">
      <c r="A41" s="26"/>
      <c r="B41" s="27"/>
      <c r="C41" s="22"/>
      <c r="D41" s="13" t="s">
        <v>10</v>
      </c>
      <c r="E41" s="14">
        <v>0</v>
      </c>
      <c r="F41" s="14">
        <v>0</v>
      </c>
      <c r="G41" s="14">
        <v>0</v>
      </c>
      <c r="H41" s="12">
        <v>0</v>
      </c>
      <c r="I41" s="19">
        <v>0</v>
      </c>
      <c r="J41" s="12">
        <v>0</v>
      </c>
      <c r="K41" s="12"/>
      <c r="L41" s="12">
        <v>0</v>
      </c>
      <c r="M41" s="14">
        <f t="shared" si="3"/>
        <v>0</v>
      </c>
    </row>
    <row r="42" spans="1:19" ht="15.75" customHeight="1">
      <c r="A42" s="26"/>
      <c r="B42" s="28"/>
      <c r="C42" s="22"/>
      <c r="D42" s="6" t="s">
        <v>11</v>
      </c>
      <c r="E42" s="7">
        <v>0</v>
      </c>
      <c r="F42" s="7">
        <v>0</v>
      </c>
      <c r="G42" s="7">
        <v>0</v>
      </c>
      <c r="H42" s="8">
        <v>0</v>
      </c>
      <c r="I42" s="19">
        <v>0</v>
      </c>
      <c r="J42" s="8">
        <v>0</v>
      </c>
      <c r="K42" s="12"/>
      <c r="L42" s="12">
        <v>0</v>
      </c>
      <c r="M42" s="14">
        <f t="shared" si="3"/>
        <v>0</v>
      </c>
    </row>
    <row r="43" spans="1:19">
      <c r="A43" s="26" t="s">
        <v>14</v>
      </c>
      <c r="B43" s="23" t="s">
        <v>21</v>
      </c>
      <c r="C43" s="22" t="s">
        <v>7</v>
      </c>
      <c r="D43" s="6" t="s">
        <v>6</v>
      </c>
      <c r="E43" s="7">
        <f>E44+E45+E47</f>
        <v>1969.7</v>
      </c>
      <c r="F43" s="7">
        <f t="shared" ref="F43:J43" si="32">F44+F45+F47</f>
        <v>2279.3000000000002</v>
      </c>
      <c r="G43" s="7">
        <f t="shared" si="32"/>
        <v>3681</v>
      </c>
      <c r="H43" s="7">
        <f t="shared" si="32"/>
        <v>3681</v>
      </c>
      <c r="I43" s="18">
        <f t="shared" si="32"/>
        <v>925.4</v>
      </c>
      <c r="J43" s="14">
        <f t="shared" si="32"/>
        <v>3804.7</v>
      </c>
      <c r="K43" s="14">
        <f t="shared" ref="K43" si="33">K44+K45+K47</f>
        <v>3804.7</v>
      </c>
      <c r="L43" s="14">
        <v>18967.8</v>
      </c>
      <c r="M43" s="14">
        <f t="shared" si="3"/>
        <v>39113.599999999999</v>
      </c>
    </row>
    <row r="44" spans="1:19" ht="15.75" customHeight="1">
      <c r="A44" s="26"/>
      <c r="B44" s="27"/>
      <c r="C44" s="22"/>
      <c r="D44" s="6" t="s">
        <v>8</v>
      </c>
      <c r="E44" s="7">
        <f>E49</f>
        <v>1969.7</v>
      </c>
      <c r="F44" s="7">
        <f t="shared" ref="F44:J44" si="34">F49</f>
        <v>2279.3000000000002</v>
      </c>
      <c r="G44" s="7">
        <f t="shared" si="34"/>
        <v>3681</v>
      </c>
      <c r="H44" s="7">
        <f t="shared" si="34"/>
        <v>3681</v>
      </c>
      <c r="I44" s="18">
        <f t="shared" si="34"/>
        <v>925.4</v>
      </c>
      <c r="J44" s="14">
        <f t="shared" si="34"/>
        <v>3804.7</v>
      </c>
      <c r="K44" s="14">
        <f t="shared" ref="K44" si="35">K49</f>
        <v>3804.7</v>
      </c>
      <c r="L44" s="14">
        <v>18967.8</v>
      </c>
      <c r="M44" s="14">
        <f t="shared" si="3"/>
        <v>39113.599999999999</v>
      </c>
    </row>
    <row r="45" spans="1:19" ht="34.5" customHeight="1">
      <c r="A45" s="26"/>
      <c r="B45" s="27"/>
      <c r="C45" s="22"/>
      <c r="D45" s="6" t="s">
        <v>9</v>
      </c>
      <c r="E45" s="7">
        <v>0</v>
      </c>
      <c r="F45" s="7">
        <v>0</v>
      </c>
      <c r="G45" s="7">
        <v>0</v>
      </c>
      <c r="H45" s="8">
        <v>0</v>
      </c>
      <c r="I45" s="19">
        <v>0</v>
      </c>
      <c r="J45" s="12">
        <v>0</v>
      </c>
      <c r="K45" s="12">
        <v>0</v>
      </c>
      <c r="L45" s="12">
        <v>0</v>
      </c>
      <c r="M45" s="14">
        <f t="shared" si="3"/>
        <v>0</v>
      </c>
    </row>
    <row r="46" spans="1:19" ht="34.5" customHeight="1">
      <c r="A46" s="26"/>
      <c r="B46" s="27"/>
      <c r="C46" s="22"/>
      <c r="D46" s="13" t="s">
        <v>10</v>
      </c>
      <c r="E46" s="14"/>
      <c r="F46" s="14"/>
      <c r="G46" s="14"/>
      <c r="H46" s="12"/>
      <c r="I46" s="19"/>
      <c r="J46" s="12"/>
      <c r="K46" s="12"/>
      <c r="L46" s="12"/>
      <c r="M46" s="14">
        <f t="shared" si="3"/>
        <v>0</v>
      </c>
    </row>
    <row r="47" spans="1:19" ht="15.75" customHeight="1">
      <c r="A47" s="26"/>
      <c r="B47" s="27"/>
      <c r="C47" s="22"/>
      <c r="D47" s="6" t="s">
        <v>11</v>
      </c>
      <c r="E47" s="7">
        <v>0</v>
      </c>
      <c r="F47" s="7">
        <v>0</v>
      </c>
      <c r="G47" s="7">
        <v>0</v>
      </c>
      <c r="H47" s="8">
        <v>0</v>
      </c>
      <c r="I47" s="19">
        <v>0</v>
      </c>
      <c r="J47" s="12">
        <v>0</v>
      </c>
      <c r="K47" s="12">
        <v>0</v>
      </c>
      <c r="L47" s="12">
        <v>0</v>
      </c>
      <c r="M47" s="14">
        <f t="shared" si="3"/>
        <v>0</v>
      </c>
    </row>
    <row r="48" spans="1:19">
      <c r="A48" s="26"/>
      <c r="B48" s="27"/>
      <c r="C48" s="22" t="s">
        <v>16</v>
      </c>
      <c r="D48" s="6" t="s">
        <v>6</v>
      </c>
      <c r="E48" s="7">
        <f>E49</f>
        <v>1969.7</v>
      </c>
      <c r="F48" s="7">
        <f t="shared" ref="F48:K48" si="36">F49</f>
        <v>2279.3000000000002</v>
      </c>
      <c r="G48" s="7">
        <f t="shared" si="36"/>
        <v>3681</v>
      </c>
      <c r="H48" s="7">
        <f t="shared" si="36"/>
        <v>3681</v>
      </c>
      <c r="I48" s="18">
        <f t="shared" si="36"/>
        <v>925.4</v>
      </c>
      <c r="J48" s="14">
        <f t="shared" si="36"/>
        <v>3804.7</v>
      </c>
      <c r="K48" s="14">
        <f t="shared" si="36"/>
        <v>3804.7</v>
      </c>
      <c r="L48" s="14">
        <v>3804.7</v>
      </c>
      <c r="M48" s="14">
        <f t="shared" si="3"/>
        <v>23950.5</v>
      </c>
    </row>
    <row r="49" spans="1:13" ht="15.75" customHeight="1">
      <c r="A49" s="26"/>
      <c r="B49" s="27"/>
      <c r="C49" s="22"/>
      <c r="D49" s="6" t="s">
        <v>8</v>
      </c>
      <c r="E49" s="7">
        <f>E54</f>
        <v>1969.7</v>
      </c>
      <c r="F49" s="14">
        <f t="shared" ref="F49:J49" si="37">F54</f>
        <v>2279.3000000000002</v>
      </c>
      <c r="G49" s="14">
        <f t="shared" si="37"/>
        <v>3681</v>
      </c>
      <c r="H49" s="14">
        <f t="shared" si="37"/>
        <v>3681</v>
      </c>
      <c r="I49" s="18">
        <f t="shared" si="37"/>
        <v>925.4</v>
      </c>
      <c r="J49" s="14">
        <f t="shared" si="37"/>
        <v>3804.7</v>
      </c>
      <c r="K49" s="14">
        <f t="shared" ref="K49" si="38">K54</f>
        <v>3804.7</v>
      </c>
      <c r="L49" s="14">
        <v>3804.7</v>
      </c>
      <c r="M49" s="14">
        <f t="shared" si="3"/>
        <v>23950.5</v>
      </c>
    </row>
    <row r="50" spans="1:13" ht="30.75" customHeight="1">
      <c r="A50" s="26"/>
      <c r="B50" s="27"/>
      <c r="C50" s="22"/>
      <c r="D50" s="6" t="s">
        <v>9</v>
      </c>
      <c r="E50" s="7">
        <v>0</v>
      </c>
      <c r="F50" s="7">
        <v>0</v>
      </c>
      <c r="G50" s="7">
        <v>0</v>
      </c>
      <c r="H50" s="8">
        <v>0</v>
      </c>
      <c r="I50" s="19">
        <v>0</v>
      </c>
      <c r="J50" s="12">
        <v>0</v>
      </c>
      <c r="K50" s="12"/>
      <c r="L50" s="12"/>
      <c r="M50" s="14">
        <f t="shared" si="3"/>
        <v>0</v>
      </c>
    </row>
    <row r="51" spans="1:13" ht="30.75" customHeight="1">
      <c r="A51" s="26"/>
      <c r="B51" s="27"/>
      <c r="C51" s="22"/>
      <c r="D51" s="13" t="s">
        <v>10</v>
      </c>
      <c r="E51" s="14">
        <v>0</v>
      </c>
      <c r="F51" s="14">
        <v>0</v>
      </c>
      <c r="G51" s="14">
        <v>0</v>
      </c>
      <c r="H51" s="14">
        <v>0</v>
      </c>
      <c r="I51" s="18">
        <v>0</v>
      </c>
      <c r="J51" s="14">
        <v>0</v>
      </c>
      <c r="K51" s="14"/>
      <c r="L51" s="14"/>
      <c r="M51" s="14">
        <f t="shared" si="3"/>
        <v>0</v>
      </c>
    </row>
    <row r="52" spans="1:13" ht="16.5" customHeight="1">
      <c r="A52" s="26"/>
      <c r="B52" s="28"/>
      <c r="C52" s="22"/>
      <c r="D52" s="6" t="s">
        <v>11</v>
      </c>
      <c r="E52" s="7">
        <v>0</v>
      </c>
      <c r="F52" s="7">
        <v>0</v>
      </c>
      <c r="G52" s="7">
        <v>0</v>
      </c>
      <c r="H52" s="8">
        <v>0</v>
      </c>
      <c r="I52" s="19">
        <v>0</v>
      </c>
      <c r="J52" s="12">
        <v>0</v>
      </c>
      <c r="K52" s="12"/>
      <c r="L52" s="12"/>
      <c r="M52" s="14">
        <f t="shared" si="3"/>
        <v>0</v>
      </c>
    </row>
    <row r="53" spans="1:13">
      <c r="A53" s="26" t="s">
        <v>15</v>
      </c>
      <c r="B53" s="29" t="s">
        <v>28</v>
      </c>
      <c r="C53" s="22" t="s">
        <v>16</v>
      </c>
      <c r="D53" s="6" t="s">
        <v>6</v>
      </c>
      <c r="E53" s="11">
        <f>E54</f>
        <v>1969.7</v>
      </c>
      <c r="F53" s="11">
        <f t="shared" ref="F53:H53" si="39">F54</f>
        <v>2279.3000000000002</v>
      </c>
      <c r="G53" s="11">
        <f t="shared" si="39"/>
        <v>3681</v>
      </c>
      <c r="H53" s="11">
        <f t="shared" si="39"/>
        <v>3681</v>
      </c>
      <c r="I53" s="20">
        <f>I54</f>
        <v>925.4</v>
      </c>
      <c r="J53" s="11">
        <f>J54</f>
        <v>3804.7</v>
      </c>
      <c r="K53" s="11">
        <f>K54</f>
        <v>3804.7</v>
      </c>
      <c r="L53" s="11">
        <v>3804.7</v>
      </c>
      <c r="M53" s="14">
        <f t="shared" si="3"/>
        <v>23950.5</v>
      </c>
    </row>
    <row r="54" spans="1:13" ht="18.75" customHeight="1">
      <c r="A54" s="26"/>
      <c r="B54" s="29"/>
      <c r="C54" s="22"/>
      <c r="D54" s="6" t="s">
        <v>8</v>
      </c>
      <c r="E54" s="7">
        <v>1969.7</v>
      </c>
      <c r="F54" s="7">
        <v>2279.3000000000002</v>
      </c>
      <c r="G54" s="7">
        <v>3681</v>
      </c>
      <c r="H54" s="7">
        <v>3681</v>
      </c>
      <c r="I54" s="18">
        <v>925.4</v>
      </c>
      <c r="J54" s="14">
        <v>3804.7</v>
      </c>
      <c r="K54" s="14">
        <v>3804.7</v>
      </c>
      <c r="L54" s="14">
        <v>3804.7</v>
      </c>
      <c r="M54" s="14">
        <f t="shared" si="3"/>
        <v>23950.5</v>
      </c>
    </row>
    <row r="55" spans="1:13" ht="32.25" customHeight="1">
      <c r="A55" s="26"/>
      <c r="B55" s="29"/>
      <c r="C55" s="22"/>
      <c r="D55" s="6" t="s">
        <v>9</v>
      </c>
      <c r="E55" s="7">
        <v>0</v>
      </c>
      <c r="F55" s="7">
        <v>0</v>
      </c>
      <c r="G55" s="7">
        <v>0</v>
      </c>
      <c r="H55" s="8">
        <v>0</v>
      </c>
      <c r="I55" s="19">
        <v>0</v>
      </c>
      <c r="J55" s="8"/>
      <c r="K55" s="12"/>
      <c r="L55" s="12"/>
      <c r="M55" s="14">
        <f t="shared" si="3"/>
        <v>0</v>
      </c>
    </row>
    <row r="56" spans="1:13" ht="32.25" customHeight="1">
      <c r="A56" s="26"/>
      <c r="B56" s="29"/>
      <c r="C56" s="22"/>
      <c r="D56" s="13" t="s">
        <v>10</v>
      </c>
      <c r="E56" s="14">
        <v>0</v>
      </c>
      <c r="F56" s="14">
        <v>0</v>
      </c>
      <c r="G56" s="14">
        <v>0</v>
      </c>
      <c r="H56" s="14">
        <v>0</v>
      </c>
      <c r="I56" s="18">
        <v>0</v>
      </c>
      <c r="J56" s="14">
        <v>0</v>
      </c>
      <c r="K56" s="14"/>
      <c r="L56" s="14"/>
      <c r="M56" s="14">
        <f t="shared" si="3"/>
        <v>0</v>
      </c>
    </row>
    <row r="57" spans="1:13" ht="15.75" customHeight="1">
      <c r="A57" s="26"/>
      <c r="B57" s="29"/>
      <c r="C57" s="22"/>
      <c r="D57" s="6" t="s">
        <v>11</v>
      </c>
      <c r="E57" s="7">
        <v>0</v>
      </c>
      <c r="F57" s="7">
        <v>0</v>
      </c>
      <c r="G57" s="7">
        <v>0</v>
      </c>
      <c r="H57" s="8">
        <v>0</v>
      </c>
      <c r="I57" s="19">
        <v>0</v>
      </c>
      <c r="J57" s="12">
        <v>0</v>
      </c>
      <c r="K57" s="12"/>
      <c r="L57" s="12"/>
      <c r="M57" s="14">
        <f t="shared" si="3"/>
        <v>0</v>
      </c>
    </row>
  </sheetData>
  <mergeCells count="33">
    <mergeCell ref="B8:B17"/>
    <mergeCell ref="B18:B27"/>
    <mergeCell ref="A18:A27"/>
    <mergeCell ref="C8:C12"/>
    <mergeCell ref="A8:A17"/>
    <mergeCell ref="D1:M2"/>
    <mergeCell ref="O35:O39"/>
    <mergeCell ref="C28:C32"/>
    <mergeCell ref="A33:A37"/>
    <mergeCell ref="B33:B37"/>
    <mergeCell ref="C33:C37"/>
    <mergeCell ref="A38:A42"/>
    <mergeCell ref="B38:B42"/>
    <mergeCell ref="C38:C42"/>
    <mergeCell ref="A28:A32"/>
    <mergeCell ref="A3:M3"/>
    <mergeCell ref="A4:A6"/>
    <mergeCell ref="B4:B6"/>
    <mergeCell ref="C4:C6"/>
    <mergeCell ref="D4:D6"/>
    <mergeCell ref="E4:M4"/>
    <mergeCell ref="E5:M5"/>
    <mergeCell ref="C13:C17"/>
    <mergeCell ref="C18:C22"/>
    <mergeCell ref="C23:C27"/>
    <mergeCell ref="C43:C47"/>
    <mergeCell ref="C48:C52"/>
    <mergeCell ref="C53:C57"/>
    <mergeCell ref="B28:B32"/>
    <mergeCell ref="A43:A52"/>
    <mergeCell ref="B43:B52"/>
    <mergeCell ref="A53:A57"/>
    <mergeCell ref="B53:B57"/>
  </mergeCells>
  <pageMargins left="0.31496062992125984" right="0.31496062992125984" top="0.39370078740157483" bottom="0.3937007874015748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2021-12-17T16:06:12Z</dcterms:modified>
</cp:coreProperties>
</file>