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-120" yWindow="-120" windowWidth="19440" windowHeight="15000"/>
  </bookViews>
  <sheets>
    <sheet name="пр №1 (на конец года)" sheetId="2" r:id="rId1"/>
    <sheet name="Лист1" sheetId="1" r:id="rId2"/>
  </sheets>
  <definedNames>
    <definedName name="_xlnm.Print_Titles" localSheetId="0">'пр №1 (на конец года)'!$6:$8</definedName>
    <definedName name="_xlnm.Print_Area" localSheetId="0">'пр №1 (на конец года)'!$A$1:$T$28</definedName>
  </definedNames>
  <calcPr calcId="181029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27" i="2"/>
  <c r="T26"/>
  <c r="S26"/>
  <c r="R26"/>
  <c r="R9" s="1"/>
  <c r="Q26"/>
  <c r="P26"/>
  <c r="O26"/>
  <c r="N26"/>
  <c r="M26"/>
  <c r="O24"/>
  <c r="O23" s="1"/>
  <c r="O9" s="1"/>
  <c r="M24"/>
  <c r="T23"/>
  <c r="S23"/>
  <c r="R23"/>
  <c r="Q23"/>
  <c r="P23"/>
  <c r="P9" s="1"/>
  <c r="N23"/>
  <c r="M23"/>
  <c r="M20"/>
  <c r="T18"/>
  <c r="S18"/>
  <c r="R18"/>
  <c r="Q18"/>
  <c r="Q9" s="1"/>
  <c r="P18"/>
  <c r="O18"/>
  <c r="N18"/>
  <c r="M18"/>
  <c r="T16"/>
  <c r="S16"/>
  <c r="R16"/>
  <c r="J16"/>
  <c r="H16"/>
  <c r="G16"/>
  <c r="N15"/>
  <c r="M15"/>
  <c r="H14"/>
  <c r="G13"/>
  <c r="T12"/>
  <c r="T11" s="1"/>
  <c r="T9" s="1"/>
  <c r="S12"/>
  <c r="S11" s="1"/>
  <c r="S9" s="1"/>
  <c r="R12"/>
  <c r="N12"/>
  <c r="M12"/>
  <c r="M11" s="1"/>
  <c r="M9" s="1"/>
  <c r="J12"/>
  <c r="I12"/>
  <c r="R11"/>
  <c r="Q11"/>
  <c r="P11"/>
  <c r="O11"/>
  <c r="N11"/>
  <c r="N9"/>
</calcChain>
</file>

<file path=xl/sharedStrings.xml><?xml version="1.0" encoding="utf-8"?>
<sst xmlns="http://schemas.openxmlformats.org/spreadsheetml/2006/main" count="71" uniqueCount="58">
  <si>
    <r>
      <t>Приложение № 1</t>
    </r>
    <r>
      <rPr>
        <sz val="12"/>
        <color indexed="8"/>
        <rFont val="Times New Roman"/>
        <family val="1"/>
        <charset val="204"/>
      </rPr>
      <t xml:space="preserve">  к постановлению Администрации</t>
    </r>
  </si>
  <si>
    <t>Приложение № 11 к муниципальной программе "Культура, сохранение культурного наследия, развитие туризма в муниципальном образовании «Город Великие Луки»"</t>
  </si>
  <si>
    <r>
      <rPr>
        <b/>
        <sz val="11"/>
        <color indexed="8"/>
        <rFont val="Times New Roman"/>
        <family val="1"/>
        <charset val="204"/>
      </rPr>
      <t xml:space="preserve">ПРОГНОЗ СВОДНЫХ ПОКАЗАТЕЛЕЙ МУНИЦИПАЛЬНЫХ ЗАДАНИЙ НА ОКАЗАНИЕ МУНИЦИПАЛЬНЫХ УСЛУГ (ВЫПОЛНЕНИЕ РАБОТ) МУНИЦИПАЛЬНЫМИ УЧРЕЖДЕНИЯМИ В РАМКАХ МУНИЦИПАЛЬНОЙ ПРОГРАММЫ
(далее – программа)
</t>
    </r>
    <r>
      <rPr>
        <sz val="11"/>
        <color theme="1"/>
        <rFont val="Calibri"/>
        <family val="2"/>
        <scheme val="minor"/>
      </rPr>
      <t xml:space="preserve">
</t>
    </r>
  </si>
  <si>
    <t>№ п/п</t>
  </si>
  <si>
    <t>Наименование подпрограммы, ведомственной целевой программы, основного мероприятия, муниципальной услуги (работы)</t>
  </si>
  <si>
    <t>Наименование показателя объема услуги (работы), единица измерения</t>
  </si>
  <si>
    <t>Значение показателя объема услуги (работы)</t>
  </si>
  <si>
    <t>Расходы на оказание муниципальной услуги (выполнение работы), тыс. руб.</t>
  </si>
  <si>
    <t>2017 год</t>
  </si>
  <si>
    <t>2018 год</t>
  </si>
  <si>
    <t>2019 год</t>
  </si>
  <si>
    <t>2020 год</t>
  </si>
  <si>
    <t>2021 год</t>
  </si>
  <si>
    <t>2022 год</t>
  </si>
  <si>
    <t>2023 год</t>
  </si>
  <si>
    <t>2024 год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</si>
  <si>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</si>
  <si>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</si>
  <si>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</si>
  <si>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</si>
  <si>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</si>
  <si>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</si>
  <si>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</si>
  <si>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</si>
  <si>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</si>
  <si>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Расходы на оказание муниципальных  услуг (выполнение работ)</t>
  </si>
  <si>
    <t>Подпрограмма 1  «Организация и проведение культурно-досуговой деятельности»</t>
  </si>
  <si>
    <t xml:space="preserve">Основное мероприятие 1: Организация досуга граждан и проведение массовых мероприятий культурной направленности </t>
  </si>
  <si>
    <t>1.1</t>
  </si>
  <si>
    <t>Организация деятельности клубных формирований и формирований самодеятельного народного творчества</t>
  </si>
  <si>
    <t>количество</t>
  </si>
  <si>
    <t>участников</t>
  </si>
  <si>
    <t>количество посещений</t>
  </si>
  <si>
    <t>1.2</t>
  </si>
  <si>
    <t>Создание концертов и концертных программ</t>
  </si>
  <si>
    <t>мероприятие</t>
  </si>
  <si>
    <t>1.3</t>
  </si>
  <si>
    <t>Организация и проведение мероприятий</t>
  </si>
  <si>
    <t>Подпрограмма 2  «Развитие музейного дела»</t>
  </si>
  <si>
    <t xml:space="preserve">Основное мероприятие 1:
Обеспечение системы предоставления музейных услуг  </t>
  </si>
  <si>
    <t xml:space="preserve">Формирование, учет, изучение, обеспечение физического сохранения и безопасности музейных предметов,  музейных коллекций </t>
  </si>
  <si>
    <t>музейный предмет</t>
  </si>
  <si>
    <t>Создание экспозиций (выставок) музеев, организация выездных выставок</t>
  </si>
  <si>
    <t>выставка</t>
  </si>
  <si>
    <t>1.3.</t>
  </si>
  <si>
    <t>Публичный показ музейных предметов, музейных коллекций</t>
  </si>
  <si>
    <t>посетители</t>
  </si>
  <si>
    <t>Подпрограмма 3  «Развитие библиотечного дела»</t>
  </si>
  <si>
    <t xml:space="preserve">Основное мероприятие 1:
Обеспечение системы предоставления библиотечных услуг </t>
  </si>
  <si>
    <t>1.1.</t>
  </si>
  <si>
    <t>Библиотечное, библиографическое и информационное  обслуживание пользователей библиотеки</t>
  </si>
  <si>
    <t>Подпрограмма 4  «Развитие театрального искусства»</t>
  </si>
  <si>
    <t xml:space="preserve">Основное мероприятие 1:
Создание условий для развития театрального искусства в городе Великие Луки
</t>
  </si>
  <si>
    <t xml:space="preserve">Создание  спектаклей </t>
  </si>
  <si>
    <t>постановка</t>
  </si>
  <si>
    <t>1.2.</t>
  </si>
  <si>
    <t>Показ (организация показа) спектаклей (театральных постановок)</t>
  </si>
  <si>
    <t xml:space="preserve">количество 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</si>
</sst>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_-* #,##0.00&quot;р.&quot;_-;\-* #,##0.00&quot;р.&quot;_-;_-* &quot;-&quot;??&quot;р.&quot;_-;_-@_-"/>
  </numFmts>
  <fonts count="12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theme="1"/>
      <name val="Calibri"/>
      <family val="1"/>
      <charset val="204"/>
      <scheme val="minor"/>
    </font>
    <font>
      <b/>
      <sz val="11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3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5" fontId="7" fillId="0" borderId="0" applyFont="0" applyFill="0" applyBorder="0" applyAlignment="0" applyProtection="0"/>
  </cellStyleXfs>
  <cellXfs count="73">
    <xf numFmtId="0" fontId="0" fillId="0" borderId="0" xfId="0"/>
    <xf numFmtId="49" fontId="1" fillId="0" borderId="0" xfId="1" applyNumberFormat="1" applyAlignment="1">
      <alignment horizontal="left" vertical="center"/>
    </xf>
    <xf numFmtId="0" fontId="1" fillId="0" borderId="0" xfId="1" applyAlignment="1">
      <alignment horizontal="justify"/>
    </xf>
    <xf numFmtId="0" fontId="1" fillId="0" borderId="0" xfId="1" applyAlignment="1">
      <alignment horizontal="left"/>
    </xf>
    <xf numFmtId="0" fontId="2" fillId="0" borderId="0" xfId="1" applyFont="1" applyAlignment="1">
      <alignment vertical="top"/>
    </xf>
    <xf numFmtId="0" fontId="1" fillId="0" borderId="0" xfId="1"/>
    <xf numFmtId="49" fontId="1" fillId="0" borderId="0" xfId="1" applyNumberFormat="1" applyAlignment="1">
      <alignment horizontal="center" vertical="center"/>
    </xf>
    <xf numFmtId="49" fontId="4" fillId="0" borderId="0" xfId="1" applyNumberFormat="1" applyFont="1" applyAlignment="1">
      <alignment horizontal="justify" vertical="center"/>
    </xf>
    <xf numFmtId="49" fontId="4" fillId="0" borderId="0" xfId="1" applyNumberFormat="1" applyFont="1" applyAlignment="1">
      <alignment horizontal="left" vertical="center"/>
    </xf>
    <xf numFmtId="49" fontId="3" fillId="0" borderId="0" xfId="1" applyNumberFormat="1" applyFont="1" applyAlignment="1">
      <alignment vertical="center" wrapText="1"/>
    </xf>
    <xf numFmtId="164" fontId="1" fillId="0" borderId="0" xfId="1" applyNumberFormat="1"/>
    <xf numFmtId="0" fontId="3" fillId="0" borderId="1" xfId="1" applyFont="1" applyBorder="1" applyAlignment="1">
      <alignment horizontal="center" vertical="center" wrapText="1"/>
    </xf>
    <xf numFmtId="49" fontId="3" fillId="0" borderId="1" xfId="1" applyNumberFormat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/>
    </xf>
    <xf numFmtId="49" fontId="3" fillId="0" borderId="1" xfId="1" applyNumberFormat="1" applyFont="1" applyBorder="1" applyAlignment="1">
      <alignment horizontal="center" vertical="center"/>
    </xf>
    <xf numFmtId="0" fontId="8" fillId="2" borderId="1" xfId="1" applyFont="1" applyFill="1" applyBorder="1" applyAlignment="1">
      <alignment horizontal="justify" vertical="center"/>
    </xf>
    <xf numFmtId="0" fontId="3" fillId="2" borderId="1" xfId="1" applyFont="1" applyFill="1" applyBorder="1" applyAlignment="1">
      <alignment vertical="center"/>
    </xf>
    <xf numFmtId="164" fontId="9" fillId="0" borderId="1" xfId="1" applyNumberFormat="1" applyFont="1" applyBorder="1" applyAlignment="1">
      <alignment vertical="center"/>
    </xf>
    <xf numFmtId="0" fontId="3" fillId="0" borderId="0" xfId="1" applyFont="1" applyAlignment="1">
      <alignment vertical="center"/>
    </xf>
    <xf numFmtId="49" fontId="3" fillId="2" borderId="1" xfId="1" applyNumberFormat="1" applyFont="1" applyFill="1" applyBorder="1" applyAlignment="1">
      <alignment horizontal="center" vertical="center" wrapText="1"/>
    </xf>
    <xf numFmtId="0" fontId="8" fillId="2" borderId="3" xfId="1" applyFont="1" applyFill="1" applyBorder="1" applyAlignment="1">
      <alignment vertical="center" wrapText="1"/>
    </xf>
    <xf numFmtId="0" fontId="8" fillId="3" borderId="3" xfId="1" applyFont="1" applyFill="1" applyBorder="1" applyAlignment="1">
      <alignment vertical="center" wrapText="1"/>
    </xf>
    <xf numFmtId="0" fontId="8" fillId="3" borderId="4" xfId="1" applyFont="1" applyFill="1" applyBorder="1" applyAlignment="1">
      <alignment vertical="center" wrapText="1"/>
    </xf>
    <xf numFmtId="2" fontId="2" fillId="0" borderId="1" xfId="1" applyNumberFormat="1" applyFont="1" applyBorder="1" applyAlignment="1">
      <alignment vertical="center"/>
    </xf>
    <xf numFmtId="0" fontId="2" fillId="0" borderId="1" xfId="1" applyFont="1" applyBorder="1" applyAlignment="1">
      <alignment vertical="center"/>
    </xf>
    <xf numFmtId="0" fontId="3" fillId="2" borderId="1" xfId="1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justify" vertical="center" wrapText="1"/>
    </xf>
    <xf numFmtId="0" fontId="10" fillId="2" borderId="1" xfId="1" applyFont="1" applyFill="1" applyBorder="1" applyAlignment="1">
      <alignment vertical="center" wrapText="1"/>
    </xf>
    <xf numFmtId="164" fontId="9" fillId="3" borderId="1" xfId="1" applyNumberFormat="1" applyFont="1" applyFill="1" applyBorder="1" applyAlignment="1">
      <alignment vertical="center" wrapText="1"/>
    </xf>
    <xf numFmtId="0" fontId="10" fillId="2" borderId="1" xfId="1" applyFont="1" applyFill="1" applyBorder="1" applyAlignment="1">
      <alignment horizontal="center" vertical="center"/>
    </xf>
    <xf numFmtId="0" fontId="10" fillId="3" borderId="1" xfId="1" applyFont="1" applyFill="1" applyBorder="1" applyAlignment="1">
      <alignment horizontal="center" vertical="center"/>
    </xf>
    <xf numFmtId="0" fontId="10" fillId="3" borderId="1" xfId="1" applyFont="1" applyFill="1" applyBorder="1" applyAlignment="1">
      <alignment horizontal="center" vertical="center" wrapText="1"/>
    </xf>
    <xf numFmtId="164" fontId="10" fillId="0" borderId="1" xfId="1" applyNumberFormat="1" applyFont="1" applyBorder="1" applyAlignment="1">
      <alignment horizontal="center" vertical="center"/>
    </xf>
    <xf numFmtId="164" fontId="10" fillId="2" borderId="1" xfId="1" applyNumberFormat="1" applyFont="1" applyFill="1" applyBorder="1" applyAlignment="1">
      <alignment horizontal="center" vertical="center"/>
    </xf>
    <xf numFmtId="0" fontId="11" fillId="0" borderId="1" xfId="1" applyFont="1" applyBorder="1" applyAlignment="1">
      <alignment horizontal="center" vertical="center"/>
    </xf>
    <xf numFmtId="164" fontId="10" fillId="3" borderId="1" xfId="1" applyNumberFormat="1" applyFont="1" applyFill="1" applyBorder="1" applyAlignment="1">
      <alignment horizontal="center" vertical="center"/>
    </xf>
    <xf numFmtId="0" fontId="3" fillId="2" borderId="2" xfId="1" applyFont="1" applyFill="1" applyBorder="1" applyAlignment="1">
      <alignment horizontal="justify" vertical="center" wrapText="1"/>
    </xf>
    <xf numFmtId="0" fontId="8" fillId="2" borderId="2" xfId="1" applyFont="1" applyFill="1" applyBorder="1" applyAlignment="1">
      <alignment vertical="center" wrapText="1"/>
    </xf>
    <xf numFmtId="164" fontId="10" fillId="2" borderId="1" xfId="1" applyNumberFormat="1" applyFont="1" applyFill="1" applyBorder="1" applyAlignment="1">
      <alignment horizontal="center" vertical="center" wrapText="1"/>
    </xf>
    <xf numFmtId="0" fontId="11" fillId="0" borderId="1" xfId="1" applyFont="1" applyBorder="1" applyAlignment="1">
      <alignment vertical="center"/>
    </xf>
    <xf numFmtId="0" fontId="8" fillId="2" borderId="1" xfId="1" applyFont="1" applyFill="1" applyBorder="1" applyAlignment="1">
      <alignment vertical="center" wrapText="1"/>
    </xf>
    <xf numFmtId="0" fontId="8" fillId="0" borderId="1" xfId="1" applyFont="1" applyBorder="1" applyAlignment="1">
      <alignment vertical="center" wrapText="1"/>
    </xf>
    <xf numFmtId="0" fontId="3" fillId="0" borderId="1" xfId="1" applyFont="1" applyBorder="1" applyAlignment="1">
      <alignment horizontal="justify" vertical="top" wrapText="1"/>
    </xf>
    <xf numFmtId="0" fontId="10" fillId="0" borderId="1" xfId="1" applyFont="1" applyBorder="1" applyAlignment="1">
      <alignment vertical="center" wrapText="1"/>
    </xf>
    <xf numFmtId="164" fontId="9" fillId="0" borderId="1" xfId="1" applyNumberFormat="1" applyFont="1" applyBorder="1" applyAlignment="1">
      <alignment vertical="center" wrapText="1"/>
    </xf>
    <xf numFmtId="49" fontId="3" fillId="0" borderId="5" xfId="1" applyNumberFormat="1" applyFont="1" applyBorder="1" applyAlignment="1">
      <alignment horizontal="center" vertical="center" wrapText="1"/>
    </xf>
    <xf numFmtId="0" fontId="3" fillId="0" borderId="1" xfId="1" applyFont="1" applyBorder="1" applyAlignment="1">
      <alignment horizontal="justify" vertical="center" wrapText="1"/>
    </xf>
    <xf numFmtId="0" fontId="10" fillId="0" borderId="1" xfId="1" applyFont="1" applyBorder="1" applyAlignment="1">
      <alignment horizontal="center" vertical="center"/>
    </xf>
    <xf numFmtId="0" fontId="10" fillId="0" borderId="1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8" fillId="2" borderId="1" xfId="1" applyFont="1" applyFill="1" applyBorder="1" applyAlignment="1">
      <alignment vertical="center" wrapText="1"/>
    </xf>
    <xf numFmtId="0" fontId="3" fillId="3" borderId="1" xfId="1" applyFont="1" applyFill="1" applyBorder="1" applyAlignment="1">
      <alignment horizontal="center" vertical="center" wrapText="1"/>
    </xf>
    <xf numFmtId="0" fontId="8" fillId="0" borderId="1" xfId="1" applyFont="1" applyBorder="1" applyAlignment="1">
      <alignment vertical="center" wrapText="1"/>
    </xf>
    <xf numFmtId="0" fontId="10" fillId="3" borderId="1" xfId="1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horizontal="center" vertical="center" wrapText="1"/>
    </xf>
    <xf numFmtId="0" fontId="3" fillId="2" borderId="4" xfId="1" applyFont="1" applyFill="1" applyBorder="1" applyAlignment="1">
      <alignment horizontal="center" vertical="center" wrapText="1"/>
    </xf>
    <xf numFmtId="0" fontId="3" fillId="3" borderId="1" xfId="1" applyFont="1" applyFill="1" applyBorder="1" applyAlignment="1">
      <alignment horizontal="center" vertical="center"/>
    </xf>
    <xf numFmtId="0" fontId="8" fillId="2" borderId="2" xfId="1" applyFont="1" applyFill="1" applyBorder="1" applyAlignment="1">
      <alignment horizontal="left" vertical="center" wrapText="1"/>
    </xf>
    <xf numFmtId="0" fontId="8" fillId="2" borderId="3" xfId="1" applyFont="1" applyFill="1" applyBorder="1" applyAlignment="1">
      <alignment horizontal="left" vertical="center" wrapText="1"/>
    </xf>
    <xf numFmtId="49" fontId="3" fillId="2" borderId="5" xfId="1" applyNumberFormat="1" applyFont="1" applyFill="1" applyBorder="1" applyAlignment="1">
      <alignment horizontal="center" vertical="top" wrapText="1"/>
    </xf>
    <xf numFmtId="49" fontId="3" fillId="2" borderId="6" xfId="1" applyNumberFormat="1" applyFont="1" applyFill="1" applyBorder="1" applyAlignment="1">
      <alignment horizontal="center" vertical="top" wrapText="1"/>
    </xf>
    <xf numFmtId="49" fontId="3" fillId="2" borderId="7" xfId="1" applyNumberFormat="1" applyFont="1" applyFill="1" applyBorder="1" applyAlignment="1">
      <alignment horizontal="center" vertical="top" wrapText="1"/>
    </xf>
    <xf numFmtId="0" fontId="3" fillId="2" borderId="5" xfId="1" applyFont="1" applyFill="1" applyBorder="1" applyAlignment="1">
      <alignment horizontal="left" vertical="top" wrapText="1"/>
    </xf>
    <xf numFmtId="0" fontId="3" fillId="2" borderId="6" xfId="1" applyFont="1" applyFill="1" applyBorder="1" applyAlignment="1">
      <alignment horizontal="left" vertical="top" wrapText="1"/>
    </xf>
    <xf numFmtId="0" fontId="3" fillId="2" borderId="7" xfId="1" applyFont="1" applyFill="1" applyBorder="1" applyAlignment="1">
      <alignment horizontal="left" vertical="top" wrapText="1"/>
    </xf>
    <xf numFmtId="49" fontId="3" fillId="0" borderId="0" xfId="1" applyNumberFormat="1" applyFont="1" applyAlignment="1">
      <alignment horizontal="left" vertical="center" wrapText="1"/>
    </xf>
    <xf numFmtId="0" fontId="5" fillId="0" borderId="0" xfId="1" applyFont="1" applyAlignment="1">
      <alignment horizontal="center" vertical="top" wrapText="1"/>
    </xf>
    <xf numFmtId="0" fontId="1" fillId="0" borderId="0" xfId="1" applyAlignment="1">
      <alignment horizontal="center" vertical="top" wrapText="1"/>
    </xf>
    <xf numFmtId="49" fontId="3" fillId="0" borderId="1" xfId="1" applyNumberFormat="1" applyFont="1" applyBorder="1" applyAlignment="1">
      <alignment horizontal="center" vertical="center" wrapText="1"/>
    </xf>
    <xf numFmtId="165" fontId="3" fillId="0" borderId="2" xfId="2" applyFont="1" applyFill="1" applyBorder="1" applyAlignment="1">
      <alignment horizontal="center" vertical="center" wrapText="1"/>
    </xf>
    <xf numFmtId="165" fontId="3" fillId="0" borderId="3" xfId="2" applyFont="1" applyFill="1" applyBorder="1" applyAlignment="1">
      <alignment horizontal="center" vertical="center" wrapText="1"/>
    </xf>
    <xf numFmtId="165" fontId="3" fillId="0" borderId="4" xfId="2" applyFont="1" applyFill="1" applyBorder="1" applyAlignment="1">
      <alignment horizontal="center" vertical="center" wrapText="1"/>
    </xf>
    <xf numFmtId="164" fontId="3" fillId="0" borderId="1" xfId="1" applyNumberFormat="1" applyFont="1" applyBorder="1" applyAlignment="1">
      <alignment horizontal="center" vertical="center" wrapText="1"/>
    </xf>
  </cellXfs>
  <cellStyles count="3">
    <cellStyle name="Денежный 2" xfId="2"/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A28"/>
  <sheetViews>
    <sheetView tabSelected="1" zoomScale="60" zoomScaleNormal="60" zoomScaleSheetLayoutView="70" workbookViewId="0">
      <selection activeCell="B18" sqref="B18"/>
    </sheetView>
  </sheetViews>
  <sheetFormatPr defaultRowHeight="15"/>
  <cols>
    <col min="1" max="1" width="7.7109375" style="6" customWidth="1"/>
    <col min="2" max="2" width="70.85546875" style="2" customWidth="1"/>
    <col min="3" max="3" width="9.140625" style="5"/>
    <col min="4" max="4" width="8.7109375" style="5" customWidth="1"/>
    <col min="5" max="12" width="10.140625" style="5" customWidth="1"/>
    <col min="13" max="17" width="12.140625" style="10" customWidth="1"/>
    <col min="18" max="19" width="12" style="5" customWidth="1"/>
    <col min="20" max="20" width="12.85546875" style="5" customWidth="1"/>
    <col min="21" max="256" width="9.140625" style="5"/>
    <col min="257" max="257" width="7.7109375" style="5" customWidth="1"/>
    <col min="258" max="258" width="70.85546875" style="5" customWidth="1"/>
    <col min="259" max="259" width="9.140625" style="5"/>
    <col min="260" max="260" width="8.7109375" style="5" customWidth="1"/>
    <col min="261" max="268" width="10.140625" style="5" customWidth="1"/>
    <col min="269" max="273" width="12.140625" style="5" customWidth="1"/>
    <col min="274" max="275" width="12" style="5" customWidth="1"/>
    <col min="276" max="276" width="12.85546875" style="5" customWidth="1"/>
    <col min="277" max="512" width="9.140625" style="5"/>
    <col min="513" max="513" width="7.7109375" style="5" customWidth="1"/>
    <col min="514" max="514" width="70.85546875" style="5" customWidth="1"/>
    <col min="515" max="515" width="9.140625" style="5"/>
    <col min="516" max="516" width="8.7109375" style="5" customWidth="1"/>
    <col min="517" max="524" width="10.140625" style="5" customWidth="1"/>
    <col min="525" max="529" width="12.140625" style="5" customWidth="1"/>
    <col min="530" max="531" width="12" style="5" customWidth="1"/>
    <col min="532" max="532" width="12.85546875" style="5" customWidth="1"/>
    <col min="533" max="768" width="9.140625" style="5"/>
    <col min="769" max="769" width="7.7109375" style="5" customWidth="1"/>
    <col min="770" max="770" width="70.85546875" style="5" customWidth="1"/>
    <col min="771" max="771" width="9.140625" style="5"/>
    <col min="772" max="772" width="8.7109375" style="5" customWidth="1"/>
    <col min="773" max="780" width="10.140625" style="5" customWidth="1"/>
    <col min="781" max="785" width="12.140625" style="5" customWidth="1"/>
    <col min="786" max="787" width="12" style="5" customWidth="1"/>
    <col min="788" max="788" width="12.85546875" style="5" customWidth="1"/>
    <col min="789" max="1024" width="9.140625" style="5"/>
    <col min="1025" max="1025" width="7.7109375" style="5" customWidth="1"/>
    <col min="1026" max="1026" width="70.85546875" style="5" customWidth="1"/>
    <col min="1027" max="1027" width="9.140625" style="5"/>
    <col min="1028" max="1028" width="8.7109375" style="5" customWidth="1"/>
    <col min="1029" max="1036" width="10.140625" style="5" customWidth="1"/>
    <col min="1037" max="1041" width="12.140625" style="5" customWidth="1"/>
    <col min="1042" max="1043" width="12" style="5" customWidth="1"/>
    <col min="1044" max="1044" width="12.85546875" style="5" customWidth="1"/>
    <col min="1045" max="1280" width="9.140625" style="5"/>
    <col min="1281" max="1281" width="7.7109375" style="5" customWidth="1"/>
    <col min="1282" max="1282" width="70.85546875" style="5" customWidth="1"/>
    <col min="1283" max="1283" width="9.140625" style="5"/>
    <col min="1284" max="1284" width="8.7109375" style="5" customWidth="1"/>
    <col min="1285" max="1292" width="10.140625" style="5" customWidth="1"/>
    <col min="1293" max="1297" width="12.140625" style="5" customWidth="1"/>
    <col min="1298" max="1299" width="12" style="5" customWidth="1"/>
    <col min="1300" max="1300" width="12.85546875" style="5" customWidth="1"/>
    <col min="1301" max="1536" width="9.140625" style="5"/>
    <col min="1537" max="1537" width="7.7109375" style="5" customWidth="1"/>
    <col min="1538" max="1538" width="70.85546875" style="5" customWidth="1"/>
    <col min="1539" max="1539" width="9.140625" style="5"/>
    <col min="1540" max="1540" width="8.7109375" style="5" customWidth="1"/>
    <col min="1541" max="1548" width="10.140625" style="5" customWidth="1"/>
    <col min="1549" max="1553" width="12.140625" style="5" customWidth="1"/>
    <col min="1554" max="1555" width="12" style="5" customWidth="1"/>
    <col min="1556" max="1556" width="12.85546875" style="5" customWidth="1"/>
    <col min="1557" max="1792" width="9.140625" style="5"/>
    <col min="1793" max="1793" width="7.7109375" style="5" customWidth="1"/>
    <col min="1794" max="1794" width="70.85546875" style="5" customWidth="1"/>
    <col min="1795" max="1795" width="9.140625" style="5"/>
    <col min="1796" max="1796" width="8.7109375" style="5" customWidth="1"/>
    <col min="1797" max="1804" width="10.140625" style="5" customWidth="1"/>
    <col min="1805" max="1809" width="12.140625" style="5" customWidth="1"/>
    <col min="1810" max="1811" width="12" style="5" customWidth="1"/>
    <col min="1812" max="1812" width="12.85546875" style="5" customWidth="1"/>
    <col min="1813" max="2048" width="9.140625" style="5"/>
    <col min="2049" max="2049" width="7.7109375" style="5" customWidth="1"/>
    <col min="2050" max="2050" width="70.85546875" style="5" customWidth="1"/>
    <col min="2051" max="2051" width="9.140625" style="5"/>
    <col min="2052" max="2052" width="8.7109375" style="5" customWidth="1"/>
    <col min="2053" max="2060" width="10.140625" style="5" customWidth="1"/>
    <col min="2061" max="2065" width="12.140625" style="5" customWidth="1"/>
    <col min="2066" max="2067" width="12" style="5" customWidth="1"/>
    <col min="2068" max="2068" width="12.85546875" style="5" customWidth="1"/>
    <col min="2069" max="2304" width="9.140625" style="5"/>
    <col min="2305" max="2305" width="7.7109375" style="5" customWidth="1"/>
    <col min="2306" max="2306" width="70.85546875" style="5" customWidth="1"/>
    <col min="2307" max="2307" width="9.140625" style="5"/>
    <col min="2308" max="2308" width="8.7109375" style="5" customWidth="1"/>
    <col min="2309" max="2316" width="10.140625" style="5" customWidth="1"/>
    <col min="2317" max="2321" width="12.140625" style="5" customWidth="1"/>
    <col min="2322" max="2323" width="12" style="5" customWidth="1"/>
    <col min="2324" max="2324" width="12.85546875" style="5" customWidth="1"/>
    <col min="2325" max="2560" width="9.140625" style="5"/>
    <col min="2561" max="2561" width="7.7109375" style="5" customWidth="1"/>
    <col min="2562" max="2562" width="70.85546875" style="5" customWidth="1"/>
    <col min="2563" max="2563" width="9.140625" style="5"/>
    <col min="2564" max="2564" width="8.7109375" style="5" customWidth="1"/>
    <col min="2565" max="2572" width="10.140625" style="5" customWidth="1"/>
    <col min="2573" max="2577" width="12.140625" style="5" customWidth="1"/>
    <col min="2578" max="2579" width="12" style="5" customWidth="1"/>
    <col min="2580" max="2580" width="12.85546875" style="5" customWidth="1"/>
    <col min="2581" max="2816" width="9.140625" style="5"/>
    <col min="2817" max="2817" width="7.7109375" style="5" customWidth="1"/>
    <col min="2818" max="2818" width="70.85546875" style="5" customWidth="1"/>
    <col min="2819" max="2819" width="9.140625" style="5"/>
    <col min="2820" max="2820" width="8.7109375" style="5" customWidth="1"/>
    <col min="2821" max="2828" width="10.140625" style="5" customWidth="1"/>
    <col min="2829" max="2833" width="12.140625" style="5" customWidth="1"/>
    <col min="2834" max="2835" width="12" style="5" customWidth="1"/>
    <col min="2836" max="2836" width="12.85546875" style="5" customWidth="1"/>
    <col min="2837" max="3072" width="9.140625" style="5"/>
    <col min="3073" max="3073" width="7.7109375" style="5" customWidth="1"/>
    <col min="3074" max="3074" width="70.85546875" style="5" customWidth="1"/>
    <col min="3075" max="3075" width="9.140625" style="5"/>
    <col min="3076" max="3076" width="8.7109375" style="5" customWidth="1"/>
    <col min="3077" max="3084" width="10.140625" style="5" customWidth="1"/>
    <col min="3085" max="3089" width="12.140625" style="5" customWidth="1"/>
    <col min="3090" max="3091" width="12" style="5" customWidth="1"/>
    <col min="3092" max="3092" width="12.85546875" style="5" customWidth="1"/>
    <col min="3093" max="3328" width="9.140625" style="5"/>
    <col min="3329" max="3329" width="7.7109375" style="5" customWidth="1"/>
    <col min="3330" max="3330" width="70.85546875" style="5" customWidth="1"/>
    <col min="3331" max="3331" width="9.140625" style="5"/>
    <col min="3332" max="3332" width="8.7109375" style="5" customWidth="1"/>
    <col min="3333" max="3340" width="10.140625" style="5" customWidth="1"/>
    <col min="3341" max="3345" width="12.140625" style="5" customWidth="1"/>
    <col min="3346" max="3347" width="12" style="5" customWidth="1"/>
    <col min="3348" max="3348" width="12.85546875" style="5" customWidth="1"/>
    <col min="3349" max="3584" width="9.140625" style="5"/>
    <col min="3585" max="3585" width="7.7109375" style="5" customWidth="1"/>
    <col min="3586" max="3586" width="70.85546875" style="5" customWidth="1"/>
    <col min="3587" max="3587" width="9.140625" style="5"/>
    <col min="3588" max="3588" width="8.7109375" style="5" customWidth="1"/>
    <col min="3589" max="3596" width="10.140625" style="5" customWidth="1"/>
    <col min="3597" max="3601" width="12.140625" style="5" customWidth="1"/>
    <col min="3602" max="3603" width="12" style="5" customWidth="1"/>
    <col min="3604" max="3604" width="12.85546875" style="5" customWidth="1"/>
    <col min="3605" max="3840" width="9.140625" style="5"/>
    <col min="3841" max="3841" width="7.7109375" style="5" customWidth="1"/>
    <col min="3842" max="3842" width="70.85546875" style="5" customWidth="1"/>
    <col min="3843" max="3843" width="9.140625" style="5"/>
    <col min="3844" max="3844" width="8.7109375" style="5" customWidth="1"/>
    <col min="3845" max="3852" width="10.140625" style="5" customWidth="1"/>
    <col min="3853" max="3857" width="12.140625" style="5" customWidth="1"/>
    <col min="3858" max="3859" width="12" style="5" customWidth="1"/>
    <col min="3860" max="3860" width="12.85546875" style="5" customWidth="1"/>
    <col min="3861" max="4096" width="9.140625" style="5"/>
    <col min="4097" max="4097" width="7.7109375" style="5" customWidth="1"/>
    <col min="4098" max="4098" width="70.85546875" style="5" customWidth="1"/>
    <col min="4099" max="4099" width="9.140625" style="5"/>
    <col min="4100" max="4100" width="8.7109375" style="5" customWidth="1"/>
    <col min="4101" max="4108" width="10.140625" style="5" customWidth="1"/>
    <col min="4109" max="4113" width="12.140625" style="5" customWidth="1"/>
    <col min="4114" max="4115" width="12" style="5" customWidth="1"/>
    <col min="4116" max="4116" width="12.85546875" style="5" customWidth="1"/>
    <col min="4117" max="4352" width="9.140625" style="5"/>
    <col min="4353" max="4353" width="7.7109375" style="5" customWidth="1"/>
    <col min="4354" max="4354" width="70.85546875" style="5" customWidth="1"/>
    <col min="4355" max="4355" width="9.140625" style="5"/>
    <col min="4356" max="4356" width="8.7109375" style="5" customWidth="1"/>
    <col min="4357" max="4364" width="10.140625" style="5" customWidth="1"/>
    <col min="4365" max="4369" width="12.140625" style="5" customWidth="1"/>
    <col min="4370" max="4371" width="12" style="5" customWidth="1"/>
    <col min="4372" max="4372" width="12.85546875" style="5" customWidth="1"/>
    <col min="4373" max="4608" width="9.140625" style="5"/>
    <col min="4609" max="4609" width="7.7109375" style="5" customWidth="1"/>
    <col min="4610" max="4610" width="70.85546875" style="5" customWidth="1"/>
    <col min="4611" max="4611" width="9.140625" style="5"/>
    <col min="4612" max="4612" width="8.7109375" style="5" customWidth="1"/>
    <col min="4613" max="4620" width="10.140625" style="5" customWidth="1"/>
    <col min="4621" max="4625" width="12.140625" style="5" customWidth="1"/>
    <col min="4626" max="4627" width="12" style="5" customWidth="1"/>
    <col min="4628" max="4628" width="12.85546875" style="5" customWidth="1"/>
    <col min="4629" max="4864" width="9.140625" style="5"/>
    <col min="4865" max="4865" width="7.7109375" style="5" customWidth="1"/>
    <col min="4866" max="4866" width="70.85546875" style="5" customWidth="1"/>
    <col min="4867" max="4867" width="9.140625" style="5"/>
    <col min="4868" max="4868" width="8.7109375" style="5" customWidth="1"/>
    <col min="4869" max="4876" width="10.140625" style="5" customWidth="1"/>
    <col min="4877" max="4881" width="12.140625" style="5" customWidth="1"/>
    <col min="4882" max="4883" width="12" style="5" customWidth="1"/>
    <col min="4884" max="4884" width="12.85546875" style="5" customWidth="1"/>
    <col min="4885" max="5120" width="9.140625" style="5"/>
    <col min="5121" max="5121" width="7.7109375" style="5" customWidth="1"/>
    <col min="5122" max="5122" width="70.85546875" style="5" customWidth="1"/>
    <col min="5123" max="5123" width="9.140625" style="5"/>
    <col min="5124" max="5124" width="8.7109375" style="5" customWidth="1"/>
    <col min="5125" max="5132" width="10.140625" style="5" customWidth="1"/>
    <col min="5133" max="5137" width="12.140625" style="5" customWidth="1"/>
    <col min="5138" max="5139" width="12" style="5" customWidth="1"/>
    <col min="5140" max="5140" width="12.85546875" style="5" customWidth="1"/>
    <col min="5141" max="5376" width="9.140625" style="5"/>
    <col min="5377" max="5377" width="7.7109375" style="5" customWidth="1"/>
    <col min="5378" max="5378" width="70.85546875" style="5" customWidth="1"/>
    <col min="5379" max="5379" width="9.140625" style="5"/>
    <col min="5380" max="5380" width="8.7109375" style="5" customWidth="1"/>
    <col min="5381" max="5388" width="10.140625" style="5" customWidth="1"/>
    <col min="5389" max="5393" width="12.140625" style="5" customWidth="1"/>
    <col min="5394" max="5395" width="12" style="5" customWidth="1"/>
    <col min="5396" max="5396" width="12.85546875" style="5" customWidth="1"/>
    <col min="5397" max="5632" width="9.140625" style="5"/>
    <col min="5633" max="5633" width="7.7109375" style="5" customWidth="1"/>
    <col min="5634" max="5634" width="70.85546875" style="5" customWidth="1"/>
    <col min="5635" max="5635" width="9.140625" style="5"/>
    <col min="5636" max="5636" width="8.7109375" style="5" customWidth="1"/>
    <col min="5637" max="5644" width="10.140625" style="5" customWidth="1"/>
    <col min="5645" max="5649" width="12.140625" style="5" customWidth="1"/>
    <col min="5650" max="5651" width="12" style="5" customWidth="1"/>
    <col min="5652" max="5652" width="12.85546875" style="5" customWidth="1"/>
    <col min="5653" max="5888" width="9.140625" style="5"/>
    <col min="5889" max="5889" width="7.7109375" style="5" customWidth="1"/>
    <col min="5890" max="5890" width="70.85546875" style="5" customWidth="1"/>
    <col min="5891" max="5891" width="9.140625" style="5"/>
    <col min="5892" max="5892" width="8.7109375" style="5" customWidth="1"/>
    <col min="5893" max="5900" width="10.140625" style="5" customWidth="1"/>
    <col min="5901" max="5905" width="12.140625" style="5" customWidth="1"/>
    <col min="5906" max="5907" width="12" style="5" customWidth="1"/>
    <col min="5908" max="5908" width="12.85546875" style="5" customWidth="1"/>
    <col min="5909" max="6144" width="9.140625" style="5"/>
    <col min="6145" max="6145" width="7.7109375" style="5" customWidth="1"/>
    <col min="6146" max="6146" width="70.85546875" style="5" customWidth="1"/>
    <col min="6147" max="6147" width="9.140625" style="5"/>
    <col min="6148" max="6148" width="8.7109375" style="5" customWidth="1"/>
    <col min="6149" max="6156" width="10.140625" style="5" customWidth="1"/>
    <col min="6157" max="6161" width="12.140625" style="5" customWidth="1"/>
    <col min="6162" max="6163" width="12" style="5" customWidth="1"/>
    <col min="6164" max="6164" width="12.85546875" style="5" customWidth="1"/>
    <col min="6165" max="6400" width="9.140625" style="5"/>
    <col min="6401" max="6401" width="7.7109375" style="5" customWidth="1"/>
    <col min="6402" max="6402" width="70.85546875" style="5" customWidth="1"/>
    <col min="6403" max="6403" width="9.140625" style="5"/>
    <col min="6404" max="6404" width="8.7109375" style="5" customWidth="1"/>
    <col min="6405" max="6412" width="10.140625" style="5" customWidth="1"/>
    <col min="6413" max="6417" width="12.140625" style="5" customWidth="1"/>
    <col min="6418" max="6419" width="12" style="5" customWidth="1"/>
    <col min="6420" max="6420" width="12.85546875" style="5" customWidth="1"/>
    <col min="6421" max="6656" width="9.140625" style="5"/>
    <col min="6657" max="6657" width="7.7109375" style="5" customWidth="1"/>
    <col min="6658" max="6658" width="70.85546875" style="5" customWidth="1"/>
    <col min="6659" max="6659" width="9.140625" style="5"/>
    <col min="6660" max="6660" width="8.7109375" style="5" customWidth="1"/>
    <col min="6661" max="6668" width="10.140625" style="5" customWidth="1"/>
    <col min="6669" max="6673" width="12.140625" style="5" customWidth="1"/>
    <col min="6674" max="6675" width="12" style="5" customWidth="1"/>
    <col min="6676" max="6676" width="12.85546875" style="5" customWidth="1"/>
    <col min="6677" max="6912" width="9.140625" style="5"/>
    <col min="6913" max="6913" width="7.7109375" style="5" customWidth="1"/>
    <col min="6914" max="6914" width="70.85546875" style="5" customWidth="1"/>
    <col min="6915" max="6915" width="9.140625" style="5"/>
    <col min="6916" max="6916" width="8.7109375" style="5" customWidth="1"/>
    <col min="6917" max="6924" width="10.140625" style="5" customWidth="1"/>
    <col min="6925" max="6929" width="12.140625" style="5" customWidth="1"/>
    <col min="6930" max="6931" width="12" style="5" customWidth="1"/>
    <col min="6932" max="6932" width="12.85546875" style="5" customWidth="1"/>
    <col min="6933" max="7168" width="9.140625" style="5"/>
    <col min="7169" max="7169" width="7.7109375" style="5" customWidth="1"/>
    <col min="7170" max="7170" width="70.85546875" style="5" customWidth="1"/>
    <col min="7171" max="7171" width="9.140625" style="5"/>
    <col min="7172" max="7172" width="8.7109375" style="5" customWidth="1"/>
    <col min="7173" max="7180" width="10.140625" style="5" customWidth="1"/>
    <col min="7181" max="7185" width="12.140625" style="5" customWidth="1"/>
    <col min="7186" max="7187" width="12" style="5" customWidth="1"/>
    <col min="7188" max="7188" width="12.85546875" style="5" customWidth="1"/>
    <col min="7189" max="7424" width="9.140625" style="5"/>
    <col min="7425" max="7425" width="7.7109375" style="5" customWidth="1"/>
    <col min="7426" max="7426" width="70.85546875" style="5" customWidth="1"/>
    <col min="7427" max="7427" width="9.140625" style="5"/>
    <col min="7428" max="7428" width="8.7109375" style="5" customWidth="1"/>
    <col min="7429" max="7436" width="10.140625" style="5" customWidth="1"/>
    <col min="7437" max="7441" width="12.140625" style="5" customWidth="1"/>
    <col min="7442" max="7443" width="12" style="5" customWidth="1"/>
    <col min="7444" max="7444" width="12.85546875" style="5" customWidth="1"/>
    <col min="7445" max="7680" width="9.140625" style="5"/>
    <col min="7681" max="7681" width="7.7109375" style="5" customWidth="1"/>
    <col min="7682" max="7682" width="70.85546875" style="5" customWidth="1"/>
    <col min="7683" max="7683" width="9.140625" style="5"/>
    <col min="7684" max="7684" width="8.7109375" style="5" customWidth="1"/>
    <col min="7685" max="7692" width="10.140625" style="5" customWidth="1"/>
    <col min="7693" max="7697" width="12.140625" style="5" customWidth="1"/>
    <col min="7698" max="7699" width="12" style="5" customWidth="1"/>
    <col min="7700" max="7700" width="12.85546875" style="5" customWidth="1"/>
    <col min="7701" max="7936" width="9.140625" style="5"/>
    <col min="7937" max="7937" width="7.7109375" style="5" customWidth="1"/>
    <col min="7938" max="7938" width="70.85546875" style="5" customWidth="1"/>
    <col min="7939" max="7939" width="9.140625" style="5"/>
    <col min="7940" max="7940" width="8.7109375" style="5" customWidth="1"/>
    <col min="7941" max="7948" width="10.140625" style="5" customWidth="1"/>
    <col min="7949" max="7953" width="12.140625" style="5" customWidth="1"/>
    <col min="7954" max="7955" width="12" style="5" customWidth="1"/>
    <col min="7956" max="7956" width="12.85546875" style="5" customWidth="1"/>
    <col min="7957" max="8192" width="9.140625" style="5"/>
    <col min="8193" max="8193" width="7.7109375" style="5" customWidth="1"/>
    <col min="8194" max="8194" width="70.85546875" style="5" customWidth="1"/>
    <col min="8195" max="8195" width="9.140625" style="5"/>
    <col min="8196" max="8196" width="8.7109375" style="5" customWidth="1"/>
    <col min="8197" max="8204" width="10.140625" style="5" customWidth="1"/>
    <col min="8205" max="8209" width="12.140625" style="5" customWidth="1"/>
    <col min="8210" max="8211" width="12" style="5" customWidth="1"/>
    <col min="8212" max="8212" width="12.85546875" style="5" customWidth="1"/>
    <col min="8213" max="8448" width="9.140625" style="5"/>
    <col min="8449" max="8449" width="7.7109375" style="5" customWidth="1"/>
    <col min="8450" max="8450" width="70.85546875" style="5" customWidth="1"/>
    <col min="8451" max="8451" width="9.140625" style="5"/>
    <col min="8452" max="8452" width="8.7109375" style="5" customWidth="1"/>
    <col min="8453" max="8460" width="10.140625" style="5" customWidth="1"/>
    <col min="8461" max="8465" width="12.140625" style="5" customWidth="1"/>
    <col min="8466" max="8467" width="12" style="5" customWidth="1"/>
    <col min="8468" max="8468" width="12.85546875" style="5" customWidth="1"/>
    <col min="8469" max="8704" width="9.140625" style="5"/>
    <col min="8705" max="8705" width="7.7109375" style="5" customWidth="1"/>
    <col min="8706" max="8706" width="70.85546875" style="5" customWidth="1"/>
    <col min="8707" max="8707" width="9.140625" style="5"/>
    <col min="8708" max="8708" width="8.7109375" style="5" customWidth="1"/>
    <col min="8709" max="8716" width="10.140625" style="5" customWidth="1"/>
    <col min="8717" max="8721" width="12.140625" style="5" customWidth="1"/>
    <col min="8722" max="8723" width="12" style="5" customWidth="1"/>
    <col min="8724" max="8724" width="12.85546875" style="5" customWidth="1"/>
    <col min="8725" max="8960" width="9.140625" style="5"/>
    <col min="8961" max="8961" width="7.7109375" style="5" customWidth="1"/>
    <col min="8962" max="8962" width="70.85546875" style="5" customWidth="1"/>
    <col min="8963" max="8963" width="9.140625" style="5"/>
    <col min="8964" max="8964" width="8.7109375" style="5" customWidth="1"/>
    <col min="8965" max="8972" width="10.140625" style="5" customWidth="1"/>
    <col min="8973" max="8977" width="12.140625" style="5" customWidth="1"/>
    <col min="8978" max="8979" width="12" style="5" customWidth="1"/>
    <col min="8980" max="8980" width="12.85546875" style="5" customWidth="1"/>
    <col min="8981" max="9216" width="9.140625" style="5"/>
    <col min="9217" max="9217" width="7.7109375" style="5" customWidth="1"/>
    <col min="9218" max="9218" width="70.85546875" style="5" customWidth="1"/>
    <col min="9219" max="9219" width="9.140625" style="5"/>
    <col min="9220" max="9220" width="8.7109375" style="5" customWidth="1"/>
    <col min="9221" max="9228" width="10.140625" style="5" customWidth="1"/>
    <col min="9229" max="9233" width="12.140625" style="5" customWidth="1"/>
    <col min="9234" max="9235" width="12" style="5" customWidth="1"/>
    <col min="9236" max="9236" width="12.85546875" style="5" customWidth="1"/>
    <col min="9237" max="9472" width="9.140625" style="5"/>
    <col min="9473" max="9473" width="7.7109375" style="5" customWidth="1"/>
    <col min="9474" max="9474" width="70.85546875" style="5" customWidth="1"/>
    <col min="9475" max="9475" width="9.140625" style="5"/>
    <col min="9476" max="9476" width="8.7109375" style="5" customWidth="1"/>
    <col min="9477" max="9484" width="10.140625" style="5" customWidth="1"/>
    <col min="9485" max="9489" width="12.140625" style="5" customWidth="1"/>
    <col min="9490" max="9491" width="12" style="5" customWidth="1"/>
    <col min="9492" max="9492" width="12.85546875" style="5" customWidth="1"/>
    <col min="9493" max="9728" width="9.140625" style="5"/>
    <col min="9729" max="9729" width="7.7109375" style="5" customWidth="1"/>
    <col min="9730" max="9730" width="70.85546875" style="5" customWidth="1"/>
    <col min="9731" max="9731" width="9.140625" style="5"/>
    <col min="9732" max="9732" width="8.7109375" style="5" customWidth="1"/>
    <col min="9733" max="9740" width="10.140625" style="5" customWidth="1"/>
    <col min="9741" max="9745" width="12.140625" style="5" customWidth="1"/>
    <col min="9746" max="9747" width="12" style="5" customWidth="1"/>
    <col min="9748" max="9748" width="12.85546875" style="5" customWidth="1"/>
    <col min="9749" max="9984" width="9.140625" style="5"/>
    <col min="9985" max="9985" width="7.7109375" style="5" customWidth="1"/>
    <col min="9986" max="9986" width="70.85546875" style="5" customWidth="1"/>
    <col min="9987" max="9987" width="9.140625" style="5"/>
    <col min="9988" max="9988" width="8.7109375" style="5" customWidth="1"/>
    <col min="9989" max="9996" width="10.140625" style="5" customWidth="1"/>
    <col min="9997" max="10001" width="12.140625" style="5" customWidth="1"/>
    <col min="10002" max="10003" width="12" style="5" customWidth="1"/>
    <col min="10004" max="10004" width="12.85546875" style="5" customWidth="1"/>
    <col min="10005" max="10240" width="9.140625" style="5"/>
    <col min="10241" max="10241" width="7.7109375" style="5" customWidth="1"/>
    <col min="10242" max="10242" width="70.85546875" style="5" customWidth="1"/>
    <col min="10243" max="10243" width="9.140625" style="5"/>
    <col min="10244" max="10244" width="8.7109375" style="5" customWidth="1"/>
    <col min="10245" max="10252" width="10.140625" style="5" customWidth="1"/>
    <col min="10253" max="10257" width="12.140625" style="5" customWidth="1"/>
    <col min="10258" max="10259" width="12" style="5" customWidth="1"/>
    <col min="10260" max="10260" width="12.85546875" style="5" customWidth="1"/>
    <col min="10261" max="10496" width="9.140625" style="5"/>
    <col min="10497" max="10497" width="7.7109375" style="5" customWidth="1"/>
    <col min="10498" max="10498" width="70.85546875" style="5" customWidth="1"/>
    <col min="10499" max="10499" width="9.140625" style="5"/>
    <col min="10500" max="10500" width="8.7109375" style="5" customWidth="1"/>
    <col min="10501" max="10508" width="10.140625" style="5" customWidth="1"/>
    <col min="10509" max="10513" width="12.140625" style="5" customWidth="1"/>
    <col min="10514" max="10515" width="12" style="5" customWidth="1"/>
    <col min="10516" max="10516" width="12.85546875" style="5" customWidth="1"/>
    <col min="10517" max="10752" width="9.140625" style="5"/>
    <col min="10753" max="10753" width="7.7109375" style="5" customWidth="1"/>
    <col min="10754" max="10754" width="70.85546875" style="5" customWidth="1"/>
    <col min="10755" max="10755" width="9.140625" style="5"/>
    <col min="10756" max="10756" width="8.7109375" style="5" customWidth="1"/>
    <col min="10757" max="10764" width="10.140625" style="5" customWidth="1"/>
    <col min="10765" max="10769" width="12.140625" style="5" customWidth="1"/>
    <col min="10770" max="10771" width="12" style="5" customWidth="1"/>
    <col min="10772" max="10772" width="12.85546875" style="5" customWidth="1"/>
    <col min="10773" max="11008" width="9.140625" style="5"/>
    <col min="11009" max="11009" width="7.7109375" style="5" customWidth="1"/>
    <col min="11010" max="11010" width="70.85546875" style="5" customWidth="1"/>
    <col min="11011" max="11011" width="9.140625" style="5"/>
    <col min="11012" max="11012" width="8.7109375" style="5" customWidth="1"/>
    <col min="11013" max="11020" width="10.140625" style="5" customWidth="1"/>
    <col min="11021" max="11025" width="12.140625" style="5" customWidth="1"/>
    <col min="11026" max="11027" width="12" style="5" customWidth="1"/>
    <col min="11028" max="11028" width="12.85546875" style="5" customWidth="1"/>
    <col min="11029" max="11264" width="9.140625" style="5"/>
    <col min="11265" max="11265" width="7.7109375" style="5" customWidth="1"/>
    <col min="11266" max="11266" width="70.85546875" style="5" customWidth="1"/>
    <col min="11267" max="11267" width="9.140625" style="5"/>
    <col min="11268" max="11268" width="8.7109375" style="5" customWidth="1"/>
    <col min="11269" max="11276" width="10.140625" style="5" customWidth="1"/>
    <col min="11277" max="11281" width="12.140625" style="5" customWidth="1"/>
    <col min="11282" max="11283" width="12" style="5" customWidth="1"/>
    <col min="11284" max="11284" width="12.85546875" style="5" customWidth="1"/>
    <col min="11285" max="11520" width="9.140625" style="5"/>
    <col min="11521" max="11521" width="7.7109375" style="5" customWidth="1"/>
    <col min="11522" max="11522" width="70.85546875" style="5" customWidth="1"/>
    <col min="11523" max="11523" width="9.140625" style="5"/>
    <col min="11524" max="11524" width="8.7109375" style="5" customWidth="1"/>
    <col min="11525" max="11532" width="10.140625" style="5" customWidth="1"/>
    <col min="11533" max="11537" width="12.140625" style="5" customWidth="1"/>
    <col min="11538" max="11539" width="12" style="5" customWidth="1"/>
    <col min="11540" max="11540" width="12.85546875" style="5" customWidth="1"/>
    <col min="11541" max="11776" width="9.140625" style="5"/>
    <col min="11777" max="11777" width="7.7109375" style="5" customWidth="1"/>
    <col min="11778" max="11778" width="70.85546875" style="5" customWidth="1"/>
    <col min="11779" max="11779" width="9.140625" style="5"/>
    <col min="11780" max="11780" width="8.7109375" style="5" customWidth="1"/>
    <col min="11781" max="11788" width="10.140625" style="5" customWidth="1"/>
    <col min="11789" max="11793" width="12.140625" style="5" customWidth="1"/>
    <col min="11794" max="11795" width="12" style="5" customWidth="1"/>
    <col min="11796" max="11796" width="12.85546875" style="5" customWidth="1"/>
    <col min="11797" max="12032" width="9.140625" style="5"/>
    <col min="12033" max="12033" width="7.7109375" style="5" customWidth="1"/>
    <col min="12034" max="12034" width="70.85546875" style="5" customWidth="1"/>
    <col min="12035" max="12035" width="9.140625" style="5"/>
    <col min="12036" max="12036" width="8.7109375" style="5" customWidth="1"/>
    <col min="12037" max="12044" width="10.140625" style="5" customWidth="1"/>
    <col min="12045" max="12049" width="12.140625" style="5" customWidth="1"/>
    <col min="12050" max="12051" width="12" style="5" customWidth="1"/>
    <col min="12052" max="12052" width="12.85546875" style="5" customWidth="1"/>
    <col min="12053" max="12288" width="9.140625" style="5"/>
    <col min="12289" max="12289" width="7.7109375" style="5" customWidth="1"/>
    <col min="12290" max="12290" width="70.85546875" style="5" customWidth="1"/>
    <col min="12291" max="12291" width="9.140625" style="5"/>
    <col min="12292" max="12292" width="8.7109375" style="5" customWidth="1"/>
    <col min="12293" max="12300" width="10.140625" style="5" customWidth="1"/>
    <col min="12301" max="12305" width="12.140625" style="5" customWidth="1"/>
    <col min="12306" max="12307" width="12" style="5" customWidth="1"/>
    <col min="12308" max="12308" width="12.85546875" style="5" customWidth="1"/>
    <col min="12309" max="12544" width="9.140625" style="5"/>
    <col min="12545" max="12545" width="7.7109375" style="5" customWidth="1"/>
    <col min="12546" max="12546" width="70.85546875" style="5" customWidth="1"/>
    <col min="12547" max="12547" width="9.140625" style="5"/>
    <col min="12548" max="12548" width="8.7109375" style="5" customWidth="1"/>
    <col min="12549" max="12556" width="10.140625" style="5" customWidth="1"/>
    <col min="12557" max="12561" width="12.140625" style="5" customWidth="1"/>
    <col min="12562" max="12563" width="12" style="5" customWidth="1"/>
    <col min="12564" max="12564" width="12.85546875" style="5" customWidth="1"/>
    <col min="12565" max="12800" width="9.140625" style="5"/>
    <col min="12801" max="12801" width="7.7109375" style="5" customWidth="1"/>
    <col min="12802" max="12802" width="70.85546875" style="5" customWidth="1"/>
    <col min="12803" max="12803" width="9.140625" style="5"/>
    <col min="12804" max="12804" width="8.7109375" style="5" customWidth="1"/>
    <col min="12805" max="12812" width="10.140625" style="5" customWidth="1"/>
    <col min="12813" max="12817" width="12.140625" style="5" customWidth="1"/>
    <col min="12818" max="12819" width="12" style="5" customWidth="1"/>
    <col min="12820" max="12820" width="12.85546875" style="5" customWidth="1"/>
    <col min="12821" max="13056" width="9.140625" style="5"/>
    <col min="13057" max="13057" width="7.7109375" style="5" customWidth="1"/>
    <col min="13058" max="13058" width="70.85546875" style="5" customWidth="1"/>
    <col min="13059" max="13059" width="9.140625" style="5"/>
    <col min="13060" max="13060" width="8.7109375" style="5" customWidth="1"/>
    <col min="13061" max="13068" width="10.140625" style="5" customWidth="1"/>
    <col min="13069" max="13073" width="12.140625" style="5" customWidth="1"/>
    <col min="13074" max="13075" width="12" style="5" customWidth="1"/>
    <col min="13076" max="13076" width="12.85546875" style="5" customWidth="1"/>
    <col min="13077" max="13312" width="9.140625" style="5"/>
    <col min="13313" max="13313" width="7.7109375" style="5" customWidth="1"/>
    <col min="13314" max="13314" width="70.85546875" style="5" customWidth="1"/>
    <col min="13315" max="13315" width="9.140625" style="5"/>
    <col min="13316" max="13316" width="8.7109375" style="5" customWidth="1"/>
    <col min="13317" max="13324" width="10.140625" style="5" customWidth="1"/>
    <col min="13325" max="13329" width="12.140625" style="5" customWidth="1"/>
    <col min="13330" max="13331" width="12" style="5" customWidth="1"/>
    <col min="13332" max="13332" width="12.85546875" style="5" customWidth="1"/>
    <col min="13333" max="13568" width="9.140625" style="5"/>
    <col min="13569" max="13569" width="7.7109375" style="5" customWidth="1"/>
    <col min="13570" max="13570" width="70.85546875" style="5" customWidth="1"/>
    <col min="13571" max="13571" width="9.140625" style="5"/>
    <col min="13572" max="13572" width="8.7109375" style="5" customWidth="1"/>
    <col min="13573" max="13580" width="10.140625" style="5" customWidth="1"/>
    <col min="13581" max="13585" width="12.140625" style="5" customWidth="1"/>
    <col min="13586" max="13587" width="12" style="5" customWidth="1"/>
    <col min="13588" max="13588" width="12.85546875" style="5" customWidth="1"/>
    <col min="13589" max="13824" width="9.140625" style="5"/>
    <col min="13825" max="13825" width="7.7109375" style="5" customWidth="1"/>
    <col min="13826" max="13826" width="70.85546875" style="5" customWidth="1"/>
    <col min="13827" max="13827" width="9.140625" style="5"/>
    <col min="13828" max="13828" width="8.7109375" style="5" customWidth="1"/>
    <col min="13829" max="13836" width="10.140625" style="5" customWidth="1"/>
    <col min="13837" max="13841" width="12.140625" style="5" customWidth="1"/>
    <col min="13842" max="13843" width="12" style="5" customWidth="1"/>
    <col min="13844" max="13844" width="12.85546875" style="5" customWidth="1"/>
    <col min="13845" max="14080" width="9.140625" style="5"/>
    <col min="14081" max="14081" width="7.7109375" style="5" customWidth="1"/>
    <col min="14082" max="14082" width="70.85546875" style="5" customWidth="1"/>
    <col min="14083" max="14083" width="9.140625" style="5"/>
    <col min="14084" max="14084" width="8.7109375" style="5" customWidth="1"/>
    <col min="14085" max="14092" width="10.140625" style="5" customWidth="1"/>
    <col min="14093" max="14097" width="12.140625" style="5" customWidth="1"/>
    <col min="14098" max="14099" width="12" style="5" customWidth="1"/>
    <col min="14100" max="14100" width="12.85546875" style="5" customWidth="1"/>
    <col min="14101" max="14336" width="9.140625" style="5"/>
    <col min="14337" max="14337" width="7.7109375" style="5" customWidth="1"/>
    <col min="14338" max="14338" width="70.85546875" style="5" customWidth="1"/>
    <col min="14339" max="14339" width="9.140625" style="5"/>
    <col min="14340" max="14340" width="8.7109375" style="5" customWidth="1"/>
    <col min="14341" max="14348" width="10.140625" style="5" customWidth="1"/>
    <col min="14349" max="14353" width="12.140625" style="5" customWidth="1"/>
    <col min="14354" max="14355" width="12" style="5" customWidth="1"/>
    <col min="14356" max="14356" width="12.85546875" style="5" customWidth="1"/>
    <col min="14357" max="14592" width="9.140625" style="5"/>
    <col min="14593" max="14593" width="7.7109375" style="5" customWidth="1"/>
    <col min="14594" max="14594" width="70.85546875" style="5" customWidth="1"/>
    <col min="14595" max="14595" width="9.140625" style="5"/>
    <col min="14596" max="14596" width="8.7109375" style="5" customWidth="1"/>
    <col min="14597" max="14604" width="10.140625" style="5" customWidth="1"/>
    <col min="14605" max="14609" width="12.140625" style="5" customWidth="1"/>
    <col min="14610" max="14611" width="12" style="5" customWidth="1"/>
    <col min="14612" max="14612" width="12.85546875" style="5" customWidth="1"/>
    <col min="14613" max="14848" width="9.140625" style="5"/>
    <col min="14849" max="14849" width="7.7109375" style="5" customWidth="1"/>
    <col min="14850" max="14850" width="70.85546875" style="5" customWidth="1"/>
    <col min="14851" max="14851" width="9.140625" style="5"/>
    <col min="14852" max="14852" width="8.7109375" style="5" customWidth="1"/>
    <col min="14853" max="14860" width="10.140625" style="5" customWidth="1"/>
    <col min="14861" max="14865" width="12.140625" style="5" customWidth="1"/>
    <col min="14866" max="14867" width="12" style="5" customWidth="1"/>
    <col min="14868" max="14868" width="12.85546875" style="5" customWidth="1"/>
    <col min="14869" max="15104" width="9.140625" style="5"/>
    <col min="15105" max="15105" width="7.7109375" style="5" customWidth="1"/>
    <col min="15106" max="15106" width="70.85546875" style="5" customWidth="1"/>
    <col min="15107" max="15107" width="9.140625" style="5"/>
    <col min="15108" max="15108" width="8.7109375" style="5" customWidth="1"/>
    <col min="15109" max="15116" width="10.140625" style="5" customWidth="1"/>
    <col min="15117" max="15121" width="12.140625" style="5" customWidth="1"/>
    <col min="15122" max="15123" width="12" style="5" customWidth="1"/>
    <col min="15124" max="15124" width="12.85546875" style="5" customWidth="1"/>
    <col min="15125" max="15360" width="9.140625" style="5"/>
    <col min="15361" max="15361" width="7.7109375" style="5" customWidth="1"/>
    <col min="15362" max="15362" width="70.85546875" style="5" customWidth="1"/>
    <col min="15363" max="15363" width="9.140625" style="5"/>
    <col min="15364" max="15364" width="8.7109375" style="5" customWidth="1"/>
    <col min="15365" max="15372" width="10.140625" style="5" customWidth="1"/>
    <col min="15373" max="15377" width="12.140625" style="5" customWidth="1"/>
    <col min="15378" max="15379" width="12" style="5" customWidth="1"/>
    <col min="15380" max="15380" width="12.85546875" style="5" customWidth="1"/>
    <col min="15381" max="15616" width="9.140625" style="5"/>
    <col min="15617" max="15617" width="7.7109375" style="5" customWidth="1"/>
    <col min="15618" max="15618" width="70.85546875" style="5" customWidth="1"/>
    <col min="15619" max="15619" width="9.140625" style="5"/>
    <col min="15620" max="15620" width="8.7109375" style="5" customWidth="1"/>
    <col min="15621" max="15628" width="10.140625" style="5" customWidth="1"/>
    <col min="15629" max="15633" width="12.140625" style="5" customWidth="1"/>
    <col min="15634" max="15635" width="12" style="5" customWidth="1"/>
    <col min="15636" max="15636" width="12.85546875" style="5" customWidth="1"/>
    <col min="15637" max="15872" width="9.140625" style="5"/>
    <col min="15873" max="15873" width="7.7109375" style="5" customWidth="1"/>
    <col min="15874" max="15874" width="70.85546875" style="5" customWidth="1"/>
    <col min="15875" max="15875" width="9.140625" style="5"/>
    <col min="15876" max="15876" width="8.7109375" style="5" customWidth="1"/>
    <col min="15877" max="15884" width="10.140625" style="5" customWidth="1"/>
    <col min="15885" max="15889" width="12.140625" style="5" customWidth="1"/>
    <col min="15890" max="15891" width="12" style="5" customWidth="1"/>
    <col min="15892" max="15892" width="12.85546875" style="5" customWidth="1"/>
    <col min="15893" max="16128" width="9.140625" style="5"/>
    <col min="16129" max="16129" width="7.7109375" style="5" customWidth="1"/>
    <col min="16130" max="16130" width="70.85546875" style="5" customWidth="1"/>
    <col min="16131" max="16131" width="9.140625" style="5"/>
    <col min="16132" max="16132" width="8.7109375" style="5" customWidth="1"/>
    <col min="16133" max="16140" width="10.140625" style="5" customWidth="1"/>
    <col min="16141" max="16145" width="12.140625" style="5" customWidth="1"/>
    <col min="16146" max="16147" width="12" style="5" customWidth="1"/>
    <col min="16148" max="16148" width="12.85546875" style="5" customWidth="1"/>
    <col min="16149" max="16384" width="9.140625" style="5"/>
  </cols>
  <sheetData>
    <row r="1" spans="1:27" ht="24.6" customHeight="1">
      <c r="A1" s="1"/>
      <c r="C1" s="3"/>
      <c r="D1" s="3"/>
      <c r="E1" s="3"/>
      <c r="F1" s="4"/>
      <c r="G1" s="4"/>
      <c r="H1" s="4"/>
      <c r="I1" s="4" t="s">
        <v>0</v>
      </c>
      <c r="J1" s="4"/>
      <c r="K1" s="4"/>
      <c r="L1" s="4"/>
      <c r="M1" s="4"/>
      <c r="N1" s="4"/>
      <c r="O1" s="4"/>
      <c r="P1" s="4"/>
      <c r="Q1" s="4"/>
      <c r="R1" s="4"/>
      <c r="S1" s="4"/>
      <c r="T1" s="4"/>
    </row>
    <row r="2" spans="1:27" ht="45" customHeight="1">
      <c r="B2" s="7"/>
      <c r="C2" s="8"/>
      <c r="D2" s="8"/>
      <c r="E2" s="8"/>
      <c r="F2" s="9"/>
      <c r="G2" s="9"/>
      <c r="H2" s="9"/>
      <c r="I2" s="65" t="s">
        <v>1</v>
      </c>
      <c r="J2" s="65"/>
      <c r="K2" s="65"/>
      <c r="L2" s="65"/>
      <c r="M2" s="65"/>
      <c r="N2" s="65"/>
      <c r="O2" s="65"/>
      <c r="P2" s="65"/>
      <c r="Q2" s="65"/>
      <c r="R2" s="65"/>
      <c r="S2" s="65"/>
      <c r="T2" s="65"/>
    </row>
    <row r="3" spans="1:27" ht="6.75" customHeight="1"/>
    <row r="4" spans="1:27" ht="47.25" customHeight="1">
      <c r="A4" s="66" t="s">
        <v>2</v>
      </c>
      <c r="B4" s="67"/>
      <c r="C4" s="67"/>
      <c r="D4" s="67"/>
      <c r="E4" s="67"/>
      <c r="F4" s="67"/>
      <c r="G4" s="67"/>
      <c r="H4" s="67"/>
      <c r="I4" s="67"/>
      <c r="J4" s="67"/>
      <c r="K4" s="67"/>
      <c r="L4" s="67"/>
      <c r="M4" s="67"/>
      <c r="N4" s="67"/>
      <c r="O4" s="67"/>
      <c r="P4" s="67"/>
      <c r="Q4" s="67"/>
      <c r="R4" s="67"/>
      <c r="S4" s="67"/>
      <c r="T4" s="67"/>
    </row>
    <row r="5" spans="1:27" ht="6" customHeight="1"/>
    <row r="6" spans="1:27" ht="44.25" customHeight="1">
      <c r="A6" s="68" t="s">
        <v>3</v>
      </c>
      <c r="B6" s="49" t="s">
        <v>4</v>
      </c>
      <c r="C6" s="49" t="s">
        <v>5</v>
      </c>
      <c r="D6" s="49"/>
      <c r="E6" s="69" t="s">
        <v>6</v>
      </c>
      <c r="F6" s="70"/>
      <c r="G6" s="70"/>
      <c r="H6" s="70"/>
      <c r="I6" s="70"/>
      <c r="J6" s="70"/>
      <c r="K6" s="70"/>
      <c r="L6" s="71"/>
      <c r="M6" s="72" t="s">
        <v>7</v>
      </c>
      <c r="N6" s="72"/>
      <c r="O6" s="72"/>
      <c r="P6" s="72"/>
      <c r="Q6" s="72"/>
      <c r="R6" s="72"/>
      <c r="S6" s="72"/>
      <c r="T6" s="72"/>
    </row>
    <row r="7" spans="1:27" ht="36" customHeight="1">
      <c r="A7" s="68"/>
      <c r="B7" s="49"/>
      <c r="C7" s="49"/>
      <c r="D7" s="49"/>
      <c r="E7" s="11" t="s">
        <v>8</v>
      </c>
      <c r="F7" s="11" t="s">
        <v>9</v>
      </c>
      <c r="G7" s="11" t="s">
        <v>10</v>
      </c>
      <c r="H7" s="11" t="s">
        <v>11</v>
      </c>
      <c r="I7" s="11" t="s">
        <v>12</v>
      </c>
      <c r="J7" s="11" t="s">
        <v>13</v>
      </c>
      <c r="K7" s="11" t="s">
        <v>14</v>
      </c>
      <c r="L7" s="11" t="s">
        <v>15</v>
      </c>
      <c r="M7" s="11" t="s">
        <v>8</v>
      </c>
      <c r="N7" s="11" t="s">
        <v>9</v>
      </c>
      <c r="O7" s="11" t="s">
        <v>10</v>
      </c>
      <c r="P7" s="11" t="s">
        <v>11</v>
      </c>
      <c r="Q7" s="11" t="s">
        <v>12</v>
      </c>
      <c r="R7" s="11" t="s">
        <v>13</v>
      </c>
      <c r="S7" s="11" t="s">
        <v>14</v>
      </c>
      <c r="T7" s="11" t="s">
        <v>15</v>
      </c>
    </row>
    <row r="8" spans="1:27" ht="15.75">
      <c r="A8" s="12">
        <v>1</v>
      </c>
      <c r="B8" s="13">
        <v>2</v>
      </c>
      <c r="C8" s="49">
        <v>3</v>
      </c>
      <c r="D8" s="49"/>
      <c r="E8" s="13">
        <v>4</v>
      </c>
      <c r="F8" s="13">
        <v>5</v>
      </c>
      <c r="G8" s="13">
        <v>6</v>
      </c>
      <c r="H8" s="13">
        <v>7</v>
      </c>
      <c r="I8" s="13">
        <v>8</v>
      </c>
      <c r="J8" s="13">
        <v>9</v>
      </c>
      <c r="K8" s="13">
        <v>10</v>
      </c>
      <c r="L8" s="14" t="s">
        <v>16</v>
      </c>
      <c r="M8" s="14" t="s">
        <v>17</v>
      </c>
      <c r="N8" s="14" t="s">
        <v>18</v>
      </c>
      <c r="O8" s="14" t="s">
        <v>19</v>
      </c>
      <c r="P8" s="14" t="s">
        <v>20</v>
      </c>
      <c r="Q8" s="14" t="s">
        <v>21</v>
      </c>
      <c r="R8" s="14" t="s">
        <v>22</v>
      </c>
      <c r="S8" s="14" t="s">
        <v>23</v>
      </c>
      <c r="T8" s="14" t="s">
        <v>24</v>
      </c>
    </row>
    <row r="9" spans="1:27" ht="39.6" customHeight="1">
      <c r="A9" s="13"/>
      <c r="B9" s="15" t="s">
        <v>25</v>
      </c>
      <c r="C9" s="56"/>
      <c r="D9" s="56"/>
      <c r="E9" s="16"/>
      <c r="F9" s="16"/>
      <c r="G9" s="16"/>
      <c r="H9" s="16"/>
      <c r="I9" s="16"/>
      <c r="J9" s="16"/>
      <c r="K9" s="16"/>
      <c r="L9" s="16"/>
      <c r="M9" s="17">
        <f t="shared" ref="M9:R9" si="0">M11+M18+M23+M26</f>
        <v>51856.7</v>
      </c>
      <c r="N9" s="17">
        <f t="shared" si="0"/>
        <v>81391.399999999994</v>
      </c>
      <c r="O9" s="17">
        <f t="shared" si="0"/>
        <v>86950.5</v>
      </c>
      <c r="P9" s="17">
        <f t="shared" si="0"/>
        <v>95686.5</v>
      </c>
      <c r="Q9" s="17">
        <f t="shared" si="0"/>
        <v>103658.9</v>
      </c>
      <c r="R9" s="17">
        <f t="shared" si="0"/>
        <v>102964.4</v>
      </c>
      <c r="S9" s="17">
        <f>S11+S18+S23+S26</f>
        <v>102964.4</v>
      </c>
      <c r="T9" s="17">
        <f>T11+T18+T23+T26</f>
        <v>102964.4</v>
      </c>
      <c r="U9" s="18"/>
      <c r="V9" s="18"/>
      <c r="W9" s="18"/>
      <c r="X9" s="18"/>
      <c r="Y9" s="18"/>
      <c r="Z9" s="18"/>
      <c r="AA9" s="18"/>
    </row>
    <row r="10" spans="1:27" ht="24.75" customHeight="1">
      <c r="A10" s="19"/>
      <c r="B10" s="57" t="s">
        <v>26</v>
      </c>
      <c r="C10" s="58"/>
      <c r="D10" s="58"/>
      <c r="E10" s="58"/>
      <c r="F10" s="20"/>
      <c r="G10" s="20"/>
      <c r="H10" s="20"/>
      <c r="I10" s="20"/>
      <c r="J10" s="20"/>
      <c r="K10" s="20"/>
      <c r="L10" s="20"/>
      <c r="M10" s="20"/>
      <c r="N10" s="21"/>
      <c r="O10" s="21"/>
      <c r="P10" s="22"/>
      <c r="Q10" s="23"/>
      <c r="R10" s="24"/>
      <c r="S10" s="24"/>
      <c r="T10" s="24"/>
    </row>
    <row r="11" spans="1:27" ht="51.75" customHeight="1">
      <c r="A11" s="25">
        <v>1</v>
      </c>
      <c r="B11" s="26" t="s">
        <v>27</v>
      </c>
      <c r="C11" s="53"/>
      <c r="D11" s="53"/>
      <c r="E11" s="27"/>
      <c r="F11" s="27"/>
      <c r="G11" s="27"/>
      <c r="H11" s="27"/>
      <c r="I11" s="27"/>
      <c r="J11" s="27"/>
      <c r="K11" s="27"/>
      <c r="L11" s="27"/>
      <c r="M11" s="28">
        <f t="shared" ref="M11:R11" si="1">SUM(M12:M16)</f>
        <v>17942</v>
      </c>
      <c r="N11" s="28">
        <f t="shared" si="1"/>
        <v>25444.5</v>
      </c>
      <c r="O11" s="28">
        <f t="shared" si="1"/>
        <v>28772.300000000003</v>
      </c>
      <c r="P11" s="28">
        <f>SUM(P12:P16)</f>
        <v>32640.6</v>
      </c>
      <c r="Q11" s="28">
        <f>SUM(Q12:Q16)</f>
        <v>37376.800000000003</v>
      </c>
      <c r="R11" s="28">
        <f t="shared" si="1"/>
        <v>36175.5</v>
      </c>
      <c r="S11" s="28">
        <f>SUM(S12:S16)</f>
        <v>36175.5</v>
      </c>
      <c r="T11" s="28">
        <f>SUM(T12:T16)</f>
        <v>36175.5</v>
      </c>
    </row>
    <row r="12" spans="1:27" ht="20.25" customHeight="1">
      <c r="A12" s="59" t="s">
        <v>28</v>
      </c>
      <c r="B12" s="62" t="s">
        <v>29</v>
      </c>
      <c r="C12" s="53" t="s">
        <v>30</v>
      </c>
      <c r="D12" s="53"/>
      <c r="E12" s="29">
        <v>32</v>
      </c>
      <c r="F12" s="30">
        <v>29</v>
      </c>
      <c r="G12" s="31"/>
      <c r="H12" s="31">
        <v>34</v>
      </c>
      <c r="I12" s="31">
        <f>15+19</f>
        <v>34</v>
      </c>
      <c r="J12" s="31">
        <f>15+19</f>
        <v>34</v>
      </c>
      <c r="K12" s="31">
        <v>34</v>
      </c>
      <c r="L12" s="31">
        <v>34</v>
      </c>
      <c r="M12" s="32">
        <f>4568.6+5685.7+0.1+632.6+344.6</f>
        <v>11231.6</v>
      </c>
      <c r="N12" s="33">
        <f>7918+7949.8</f>
        <v>15867.8</v>
      </c>
      <c r="O12" s="33"/>
      <c r="P12" s="33">
        <v>19316.7</v>
      </c>
      <c r="Q12" s="34">
        <v>20488.2</v>
      </c>
      <c r="R12" s="34">
        <f>9782.4+9532.3</f>
        <v>19314.699999999997</v>
      </c>
      <c r="S12" s="34">
        <f>9782.4+9532.3</f>
        <v>19314.699999999997</v>
      </c>
      <c r="T12" s="34">
        <f>9782.4+9532.3</f>
        <v>19314.699999999997</v>
      </c>
    </row>
    <row r="13" spans="1:27" ht="18" customHeight="1">
      <c r="A13" s="60"/>
      <c r="B13" s="63"/>
      <c r="C13" s="53" t="s">
        <v>31</v>
      </c>
      <c r="D13" s="53"/>
      <c r="E13" s="29"/>
      <c r="F13" s="30"/>
      <c r="G13" s="31">
        <f>300+280</f>
        <v>580</v>
      </c>
      <c r="H13" s="31"/>
      <c r="I13" s="31"/>
      <c r="J13" s="31"/>
      <c r="K13" s="31"/>
      <c r="L13" s="31"/>
      <c r="M13" s="32"/>
      <c r="N13" s="33"/>
      <c r="O13" s="33">
        <v>16401.400000000001</v>
      </c>
      <c r="P13" s="33"/>
      <c r="Q13" s="33"/>
      <c r="R13" s="33"/>
      <c r="S13" s="33"/>
      <c r="T13" s="33"/>
    </row>
    <row r="14" spans="1:27" ht="26.25" hidden="1" customHeight="1">
      <c r="A14" s="61"/>
      <c r="B14" s="64"/>
      <c r="C14" s="53" t="s">
        <v>32</v>
      </c>
      <c r="D14" s="53"/>
      <c r="E14" s="29"/>
      <c r="F14" s="30"/>
      <c r="G14" s="31"/>
      <c r="H14" s="31">
        <f>19040+15970</f>
        <v>35010</v>
      </c>
      <c r="I14" s="31"/>
      <c r="J14" s="31"/>
      <c r="K14" s="31"/>
      <c r="L14" s="31"/>
      <c r="M14" s="32"/>
      <c r="N14" s="33"/>
      <c r="O14" s="33"/>
      <c r="P14" s="33"/>
      <c r="Q14" s="35"/>
      <c r="R14" s="35"/>
      <c r="S14" s="35"/>
      <c r="T14" s="35"/>
    </row>
    <row r="15" spans="1:27" ht="24.75" customHeight="1">
      <c r="A15" s="19" t="s">
        <v>33</v>
      </c>
      <c r="B15" s="26" t="s">
        <v>34</v>
      </c>
      <c r="C15" s="53" t="s">
        <v>35</v>
      </c>
      <c r="D15" s="53"/>
      <c r="E15" s="29">
        <v>75</v>
      </c>
      <c r="F15" s="30">
        <v>75</v>
      </c>
      <c r="G15" s="31"/>
      <c r="H15" s="31"/>
      <c r="I15" s="31"/>
      <c r="J15" s="31"/>
      <c r="K15" s="31"/>
      <c r="L15" s="31"/>
      <c r="M15" s="32">
        <f>1037.7+700+4356.9+208+143.6+264.2</f>
        <v>6710.4</v>
      </c>
      <c r="N15" s="32">
        <f>6221.3+3355.4</f>
        <v>9576.7000000000007</v>
      </c>
      <c r="O15" s="32"/>
      <c r="P15" s="32"/>
      <c r="Q15" s="32"/>
      <c r="R15" s="32"/>
      <c r="S15" s="32"/>
      <c r="T15" s="32"/>
    </row>
    <row r="16" spans="1:27" ht="22.5" customHeight="1">
      <c r="A16" s="19" t="s">
        <v>36</v>
      </c>
      <c r="B16" s="36" t="s">
        <v>37</v>
      </c>
      <c r="C16" s="53" t="s">
        <v>35</v>
      </c>
      <c r="D16" s="53"/>
      <c r="E16" s="29"/>
      <c r="F16" s="29"/>
      <c r="G16" s="31">
        <f>65+70+2</f>
        <v>137</v>
      </c>
      <c r="H16" s="31">
        <f>137-2</f>
        <v>135</v>
      </c>
      <c r="I16" s="31">
        <v>125</v>
      </c>
      <c r="J16" s="31">
        <f>60+67</f>
        <v>127</v>
      </c>
      <c r="K16" s="31">
        <v>127</v>
      </c>
      <c r="L16" s="31">
        <v>127</v>
      </c>
      <c r="M16" s="32"/>
      <c r="N16" s="32"/>
      <c r="O16" s="32">
        <v>12370.9</v>
      </c>
      <c r="P16" s="32">
        <v>13323.9</v>
      </c>
      <c r="Q16" s="32">
        <v>16888.599999999999</v>
      </c>
      <c r="R16" s="32">
        <f>9782.4+7078.4</f>
        <v>16860.8</v>
      </c>
      <c r="S16" s="32">
        <f>9782.4+7078.4</f>
        <v>16860.8</v>
      </c>
      <c r="T16" s="32">
        <f>9782.4+7078.4</f>
        <v>16860.8</v>
      </c>
    </row>
    <row r="17" spans="1:20" ht="26.25" customHeight="1">
      <c r="A17" s="19"/>
      <c r="B17" s="37" t="s">
        <v>38</v>
      </c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1"/>
      <c r="O17" s="21"/>
      <c r="P17" s="22"/>
      <c r="Q17" s="24"/>
      <c r="R17" s="24"/>
      <c r="S17" s="24"/>
      <c r="T17" s="24"/>
    </row>
    <row r="18" spans="1:20" ht="38.25" customHeight="1">
      <c r="A18" s="25">
        <v>1</v>
      </c>
      <c r="B18" s="26" t="s">
        <v>39</v>
      </c>
      <c r="C18" s="51"/>
      <c r="D18" s="51"/>
      <c r="E18" s="27"/>
      <c r="F18" s="27"/>
      <c r="G18" s="27"/>
      <c r="H18" s="27"/>
      <c r="I18" s="27"/>
      <c r="J18" s="27"/>
      <c r="K18" s="27"/>
      <c r="L18" s="27"/>
      <c r="M18" s="28">
        <f t="shared" ref="M18:R18" si="2">SUM(M19:M21)</f>
        <v>4281</v>
      </c>
      <c r="N18" s="28">
        <f t="shared" si="2"/>
        <v>5752.1</v>
      </c>
      <c r="O18" s="28">
        <f t="shared" si="2"/>
        <v>5983</v>
      </c>
      <c r="P18" s="28">
        <f t="shared" si="2"/>
        <v>7188.1</v>
      </c>
      <c r="Q18" s="28">
        <f t="shared" si="2"/>
        <v>7763.7</v>
      </c>
      <c r="R18" s="28">
        <f t="shared" si="2"/>
        <v>7952.5</v>
      </c>
      <c r="S18" s="28">
        <f>SUM(S19:S21)</f>
        <v>7952.5</v>
      </c>
      <c r="T18" s="28">
        <f>SUM(T19:T21)</f>
        <v>7952.5</v>
      </c>
    </row>
    <row r="19" spans="1:20" ht="52.15" customHeight="1">
      <c r="A19" s="19" t="s">
        <v>28</v>
      </c>
      <c r="B19" s="26" t="s">
        <v>40</v>
      </c>
      <c r="C19" s="54" t="s">
        <v>41</v>
      </c>
      <c r="D19" s="55"/>
      <c r="E19" s="31">
        <v>3663</v>
      </c>
      <c r="F19" s="31">
        <v>4463</v>
      </c>
      <c r="G19" s="31"/>
      <c r="H19" s="31"/>
      <c r="I19" s="31"/>
      <c r="J19" s="31"/>
      <c r="K19" s="31"/>
      <c r="L19" s="31"/>
      <c r="M19" s="38">
        <v>1947.9</v>
      </c>
      <c r="N19" s="38">
        <v>2006.2</v>
      </c>
      <c r="O19" s="38"/>
      <c r="P19" s="38"/>
      <c r="Q19" s="39"/>
      <c r="R19" s="39"/>
      <c r="S19" s="39"/>
      <c r="T19" s="39"/>
    </row>
    <row r="20" spans="1:20" ht="34.9" customHeight="1">
      <c r="A20" s="19" t="s">
        <v>33</v>
      </c>
      <c r="B20" s="26" t="s">
        <v>42</v>
      </c>
      <c r="C20" s="51" t="s">
        <v>43</v>
      </c>
      <c r="D20" s="51"/>
      <c r="E20" s="29">
        <v>2</v>
      </c>
      <c r="F20" s="29">
        <v>2</v>
      </c>
      <c r="G20" s="31"/>
      <c r="H20" s="31"/>
      <c r="I20" s="31"/>
      <c r="J20" s="31"/>
      <c r="K20" s="31"/>
      <c r="L20" s="31"/>
      <c r="M20" s="33">
        <f>2333.1</f>
        <v>2333.1</v>
      </c>
      <c r="N20" s="33">
        <v>3745.9</v>
      </c>
      <c r="O20" s="33"/>
      <c r="P20" s="33"/>
      <c r="Q20" s="39"/>
      <c r="R20" s="39"/>
      <c r="S20" s="39"/>
      <c r="T20" s="39"/>
    </row>
    <row r="21" spans="1:20" ht="27" customHeight="1">
      <c r="A21" s="19" t="s">
        <v>44</v>
      </c>
      <c r="B21" s="26" t="s">
        <v>45</v>
      </c>
      <c r="C21" s="51" t="s">
        <v>46</v>
      </c>
      <c r="D21" s="51"/>
      <c r="E21" s="29"/>
      <c r="F21" s="29"/>
      <c r="G21" s="31">
        <v>9000</v>
      </c>
      <c r="H21" s="31">
        <v>9225</v>
      </c>
      <c r="I21" s="31">
        <v>9456</v>
      </c>
      <c r="J21" s="31">
        <v>9692</v>
      </c>
      <c r="K21" s="31">
        <v>9935</v>
      </c>
      <c r="L21" s="31">
        <v>10183</v>
      </c>
      <c r="M21" s="33"/>
      <c r="N21" s="33"/>
      <c r="O21" s="33">
        <v>5983</v>
      </c>
      <c r="P21" s="33">
        <v>7188.1</v>
      </c>
      <c r="Q21" s="33">
        <v>7763.7</v>
      </c>
      <c r="R21" s="33">
        <v>7952.5</v>
      </c>
      <c r="S21" s="33">
        <v>7952.5</v>
      </c>
      <c r="T21" s="33">
        <v>7952.5</v>
      </c>
    </row>
    <row r="22" spans="1:20" ht="27" customHeight="1">
      <c r="A22" s="19"/>
      <c r="B22" s="50" t="s">
        <v>47</v>
      </c>
      <c r="C22" s="50"/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40"/>
      <c r="Q22" s="24"/>
      <c r="R22" s="24"/>
      <c r="S22" s="24"/>
      <c r="T22" s="24"/>
    </row>
    <row r="23" spans="1:20" ht="40.5" customHeight="1">
      <c r="A23" s="25">
        <v>1</v>
      </c>
      <c r="B23" s="26" t="s">
        <v>48</v>
      </c>
      <c r="C23" s="51"/>
      <c r="D23" s="51"/>
      <c r="E23" s="27"/>
      <c r="F23" s="27"/>
      <c r="G23" s="27"/>
      <c r="H23" s="27"/>
      <c r="I23" s="27"/>
      <c r="J23" s="27"/>
      <c r="K23" s="27"/>
      <c r="L23" s="27"/>
      <c r="M23" s="28">
        <f t="shared" ref="M23:T23" si="3">M24</f>
        <v>14071.5</v>
      </c>
      <c r="N23" s="28">
        <f t="shared" si="3"/>
        <v>20147.599999999999</v>
      </c>
      <c r="O23" s="28">
        <f t="shared" si="3"/>
        <v>20865.100000000002</v>
      </c>
      <c r="P23" s="28">
        <f t="shared" si="3"/>
        <v>21644.9</v>
      </c>
      <c r="Q23" s="28">
        <f t="shared" si="3"/>
        <v>22716.400000000001</v>
      </c>
      <c r="R23" s="28">
        <f t="shared" si="3"/>
        <v>22421.9</v>
      </c>
      <c r="S23" s="28">
        <f t="shared" si="3"/>
        <v>22421.9</v>
      </c>
      <c r="T23" s="28">
        <f t="shared" si="3"/>
        <v>22421.9</v>
      </c>
    </row>
    <row r="24" spans="1:20" ht="36" customHeight="1">
      <c r="A24" s="19" t="s">
        <v>49</v>
      </c>
      <c r="B24" s="26" t="s">
        <v>50</v>
      </c>
      <c r="C24" s="51" t="s">
        <v>32</v>
      </c>
      <c r="D24" s="51"/>
      <c r="E24" s="29">
        <v>316050</v>
      </c>
      <c r="F24" s="29">
        <v>316050</v>
      </c>
      <c r="G24" s="29">
        <v>316050</v>
      </c>
      <c r="H24" s="29">
        <v>331852</v>
      </c>
      <c r="I24" s="29">
        <v>339753</v>
      </c>
      <c r="J24" s="29">
        <v>306750</v>
      </c>
      <c r="K24" s="29">
        <v>306750</v>
      </c>
      <c r="L24" s="29">
        <v>306750</v>
      </c>
      <c r="M24" s="32">
        <f>13350+721.5</f>
        <v>14071.5</v>
      </c>
      <c r="N24" s="35">
        <v>20147.599999999999</v>
      </c>
      <c r="O24" s="35">
        <f>19699+719.4+446.7</f>
        <v>20865.100000000002</v>
      </c>
      <c r="P24" s="35">
        <v>21644.9</v>
      </c>
      <c r="Q24" s="35">
        <v>22716.400000000001</v>
      </c>
      <c r="R24" s="35">
        <v>22421.9</v>
      </c>
      <c r="S24" s="35">
        <v>22421.9</v>
      </c>
      <c r="T24" s="35">
        <v>22421.9</v>
      </c>
    </row>
    <row r="25" spans="1:20" ht="24.75" customHeight="1">
      <c r="A25" s="12"/>
      <c r="B25" s="52" t="s">
        <v>51</v>
      </c>
      <c r="C25" s="52"/>
      <c r="D25" s="52"/>
      <c r="E25" s="52"/>
      <c r="F25" s="52"/>
      <c r="G25" s="52"/>
      <c r="H25" s="52"/>
      <c r="I25" s="52"/>
      <c r="J25" s="52"/>
      <c r="K25" s="52"/>
      <c r="L25" s="52"/>
      <c r="M25" s="52"/>
      <c r="N25" s="52"/>
      <c r="O25" s="52"/>
      <c r="P25" s="41"/>
      <c r="Q25" s="24"/>
      <c r="R25" s="24"/>
      <c r="S25" s="24"/>
      <c r="T25" s="24"/>
    </row>
    <row r="26" spans="1:20" ht="50.25" customHeight="1">
      <c r="A26" s="11">
        <v>1</v>
      </c>
      <c r="B26" s="42" t="s">
        <v>52</v>
      </c>
      <c r="C26" s="49"/>
      <c r="D26" s="49"/>
      <c r="E26" s="43"/>
      <c r="F26" s="43"/>
      <c r="G26" s="43"/>
      <c r="H26" s="43"/>
      <c r="I26" s="43"/>
      <c r="J26" s="43"/>
      <c r="K26" s="43"/>
      <c r="L26" s="43"/>
      <c r="M26" s="44">
        <f t="shared" ref="M26:R26" si="4">M27+M28</f>
        <v>15562.2</v>
      </c>
      <c r="N26" s="44">
        <f t="shared" si="4"/>
        <v>30047.200000000001</v>
      </c>
      <c r="O26" s="44">
        <f t="shared" si="4"/>
        <v>31330.1</v>
      </c>
      <c r="P26" s="44">
        <f t="shared" si="4"/>
        <v>34212.9</v>
      </c>
      <c r="Q26" s="44">
        <f t="shared" si="4"/>
        <v>35802</v>
      </c>
      <c r="R26" s="44">
        <f t="shared" si="4"/>
        <v>36414.5</v>
      </c>
      <c r="S26" s="44">
        <f>S27+S28</f>
        <v>36414.5</v>
      </c>
      <c r="T26" s="44">
        <f>T27+T28</f>
        <v>36414.5</v>
      </c>
    </row>
    <row r="27" spans="1:20" ht="26.25" customHeight="1">
      <c r="A27" s="45" t="s">
        <v>49</v>
      </c>
      <c r="B27" s="46" t="s">
        <v>53</v>
      </c>
      <c r="C27" s="49" t="s">
        <v>54</v>
      </c>
      <c r="D27" s="49"/>
      <c r="E27" s="30">
        <v>5</v>
      </c>
      <c r="F27" s="47">
        <v>5</v>
      </c>
      <c r="G27" s="48"/>
      <c r="H27" s="48"/>
      <c r="I27" s="48"/>
      <c r="J27" s="48"/>
      <c r="K27" s="48"/>
      <c r="L27" s="48"/>
      <c r="M27" s="32">
        <f>13873.4+819.2+869.6</f>
        <v>15562.2</v>
      </c>
      <c r="N27" s="32">
        <v>30047.200000000001</v>
      </c>
      <c r="O27" s="32"/>
      <c r="P27" s="32"/>
      <c r="Q27" s="39"/>
      <c r="R27" s="39"/>
      <c r="S27" s="39"/>
      <c r="T27" s="39"/>
    </row>
    <row r="28" spans="1:20" ht="31.5" customHeight="1">
      <c r="A28" s="12" t="s">
        <v>55</v>
      </c>
      <c r="B28" s="46" t="s">
        <v>56</v>
      </c>
      <c r="C28" s="49" t="s">
        <v>57</v>
      </c>
      <c r="D28" s="49"/>
      <c r="E28" s="30"/>
      <c r="F28" s="47"/>
      <c r="G28" s="48">
        <v>205</v>
      </c>
      <c r="H28" s="48">
        <v>205</v>
      </c>
      <c r="I28" s="48">
        <v>205</v>
      </c>
      <c r="J28" s="48">
        <v>205</v>
      </c>
      <c r="K28" s="48">
        <v>205</v>
      </c>
      <c r="L28" s="48">
        <v>205</v>
      </c>
      <c r="M28" s="32"/>
      <c r="N28" s="32"/>
      <c r="O28" s="32">
        <v>31330.1</v>
      </c>
      <c r="P28" s="32">
        <v>34212.9</v>
      </c>
      <c r="Q28" s="32">
        <v>35802</v>
      </c>
      <c r="R28" s="32">
        <v>36414.5</v>
      </c>
      <c r="S28" s="32">
        <v>36414.5</v>
      </c>
      <c r="T28" s="32">
        <v>36414.5</v>
      </c>
    </row>
  </sheetData>
  <mergeCells count="29">
    <mergeCell ref="I2:T2"/>
    <mergeCell ref="A4:T4"/>
    <mergeCell ref="A6:A7"/>
    <mergeCell ref="B6:B7"/>
    <mergeCell ref="C6:D7"/>
    <mergeCell ref="E6:L6"/>
    <mergeCell ref="M6:T6"/>
    <mergeCell ref="A12:A14"/>
    <mergeCell ref="B12:B14"/>
    <mergeCell ref="C12:D12"/>
    <mergeCell ref="C13:D13"/>
    <mergeCell ref="C14:D14"/>
    <mergeCell ref="C21:D21"/>
    <mergeCell ref="C8:D8"/>
    <mergeCell ref="C9:D9"/>
    <mergeCell ref="B10:E10"/>
    <mergeCell ref="C11:D11"/>
    <mergeCell ref="C15:D15"/>
    <mergeCell ref="C16:D16"/>
    <mergeCell ref="C18:D18"/>
    <mergeCell ref="C19:D19"/>
    <mergeCell ref="C20:D20"/>
    <mergeCell ref="C28:D28"/>
    <mergeCell ref="B22:O22"/>
    <mergeCell ref="C23:D23"/>
    <mergeCell ref="C24:D24"/>
    <mergeCell ref="B25:O25"/>
    <mergeCell ref="C26:D26"/>
    <mergeCell ref="C27:D27"/>
  </mergeCells>
  <pageMargins left="0.25" right="0.25" top="0.75" bottom="0.75" header="0.3" footer="0.3"/>
  <pageSetup paperSize="9" scale="51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 №1 (на конец года)</vt:lpstr>
      <vt:lpstr>Лист1</vt:lpstr>
      <vt:lpstr>'пр №1 (на конец года)'!Заголовки_для_печати</vt:lpstr>
      <vt:lpstr>'пр №1 (на конец года)'!Область_печати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Кучерова Ирина Николаевна</dc:creator>
  <cp:lastModifiedBy>Kalinina_S</cp:lastModifiedBy>
  <dcterms:created xsi:type="dcterms:W3CDTF">2015-06-05T18:19:34Z</dcterms:created>
  <dcterms:modified xsi:type="dcterms:W3CDTF">2021-12-17T16:22:05Z</dcterms:modified>
</cp:coreProperties>
</file>