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65" windowWidth="15120" windowHeight="7950"/>
  </bookViews>
  <sheets>
    <sheet name="Лист1" sheetId="1" r:id="rId1"/>
  </sheets>
  <definedNames>
    <definedName name="_xlnm.Print_Titles" localSheetId="0">Лист1!$11:$12</definedName>
  </definedNames>
  <calcPr calcId="162913"/>
</workbook>
</file>

<file path=xl/calcChain.xml><?xml version="1.0" encoding="utf-8"?>
<calcChain xmlns="http://schemas.openxmlformats.org/spreadsheetml/2006/main">
  <c r="J20" i="1" l="1"/>
  <c r="J25" i="1"/>
  <c r="J26" i="1"/>
  <c r="J30" i="1"/>
  <c r="J31" i="1"/>
  <c r="M57" i="1"/>
  <c r="J57" i="1"/>
  <c r="J33" i="1"/>
  <c r="J27" i="1"/>
  <c r="K33" i="1" l="1"/>
  <c r="L33" i="1"/>
  <c r="L42" i="1" l="1"/>
  <c r="K42" i="1"/>
  <c r="I42" i="1"/>
  <c r="I53" i="1"/>
  <c r="I54" i="1"/>
  <c r="I71" i="1"/>
  <c r="I66" i="1" s="1"/>
  <c r="I65" i="1" s="1"/>
  <c r="J71" i="1"/>
  <c r="J66" i="1" s="1"/>
  <c r="J65" i="1" s="1"/>
  <c r="K71" i="1"/>
  <c r="K66" i="1" s="1"/>
  <c r="K65" i="1" s="1"/>
  <c r="L71" i="1"/>
  <c r="L66" i="1" s="1"/>
  <c r="L65" i="1" s="1"/>
  <c r="I33" i="1" l="1"/>
  <c r="L27" i="1" l="1"/>
  <c r="L22" i="1" s="1"/>
  <c r="L16" i="1" s="1"/>
  <c r="L36" i="1"/>
  <c r="M37" i="1"/>
  <c r="L41" i="1"/>
  <c r="M42" i="1"/>
  <c r="M43" i="1"/>
  <c r="L46" i="1"/>
  <c r="M47" i="1"/>
  <c r="L51" i="1"/>
  <c r="M53" i="1"/>
  <c r="L57" i="1"/>
  <c r="M58" i="1"/>
  <c r="L70" i="1"/>
  <c r="M76" i="1"/>
  <c r="L75" i="1"/>
  <c r="L80" i="1"/>
  <c r="M81" i="1"/>
  <c r="K41" i="1"/>
  <c r="K51" i="1"/>
  <c r="J51" i="1"/>
  <c r="I51" i="1"/>
  <c r="H51" i="1"/>
  <c r="G51" i="1"/>
  <c r="F51" i="1"/>
  <c r="E51" i="1"/>
  <c r="K32" i="1"/>
  <c r="K21" i="1" s="1"/>
  <c r="J32" i="1"/>
  <c r="J21" i="1" s="1"/>
  <c r="I32" i="1"/>
  <c r="I21" i="1" s="1"/>
  <c r="H32" i="1"/>
  <c r="H21" i="1" s="1"/>
  <c r="G32" i="1"/>
  <c r="G21" i="1" s="1"/>
  <c r="F32" i="1"/>
  <c r="F21" i="1" s="1"/>
  <c r="E32" i="1"/>
  <c r="M52" i="1"/>
  <c r="M109" i="1"/>
  <c r="M108" i="1"/>
  <c r="M107" i="1"/>
  <c r="M106" i="1"/>
  <c r="M104" i="1"/>
  <c r="M103" i="1"/>
  <c r="M102" i="1"/>
  <c r="M101" i="1"/>
  <c r="M99" i="1"/>
  <c r="M98" i="1"/>
  <c r="M97" i="1"/>
  <c r="M96" i="1"/>
  <c r="M84" i="1"/>
  <c r="M83" i="1"/>
  <c r="M82" i="1"/>
  <c r="M79" i="1"/>
  <c r="M78" i="1"/>
  <c r="M77" i="1"/>
  <c r="M74" i="1"/>
  <c r="M73" i="1"/>
  <c r="M72" i="1"/>
  <c r="M69" i="1"/>
  <c r="M68" i="1"/>
  <c r="M67" i="1"/>
  <c r="M64" i="1"/>
  <c r="M63" i="1"/>
  <c r="M62" i="1"/>
  <c r="M60" i="1"/>
  <c r="M59" i="1"/>
  <c r="M56" i="1"/>
  <c r="M55" i="1"/>
  <c r="M54" i="1"/>
  <c r="M50" i="1"/>
  <c r="M49" i="1"/>
  <c r="M48" i="1"/>
  <c r="M45" i="1"/>
  <c r="M44" i="1"/>
  <c r="M40" i="1"/>
  <c r="M39" i="1"/>
  <c r="M38" i="1"/>
  <c r="M35" i="1"/>
  <c r="M34" i="1"/>
  <c r="M29" i="1"/>
  <c r="M28" i="1"/>
  <c r="M24" i="1"/>
  <c r="M18" i="1"/>
  <c r="K105" i="1"/>
  <c r="J105" i="1"/>
  <c r="K100" i="1"/>
  <c r="J100" i="1"/>
  <c r="K95" i="1"/>
  <c r="J95" i="1"/>
  <c r="K94" i="1"/>
  <c r="J94" i="1"/>
  <c r="I94" i="1"/>
  <c r="K93" i="1"/>
  <c r="K88" i="1" s="1"/>
  <c r="K23" i="1" s="1"/>
  <c r="K17" i="1" s="1"/>
  <c r="J93" i="1"/>
  <c r="I93" i="1"/>
  <c r="K92" i="1"/>
  <c r="K87" i="1" s="1"/>
  <c r="J92" i="1"/>
  <c r="J87" i="1" s="1"/>
  <c r="J22" i="1" s="1"/>
  <c r="J16" i="1" s="1"/>
  <c r="I92" i="1"/>
  <c r="K91" i="1"/>
  <c r="J91" i="1"/>
  <c r="I91" i="1"/>
  <c r="I90" i="1" s="1"/>
  <c r="J88" i="1"/>
  <c r="K86" i="1"/>
  <c r="K80" i="1"/>
  <c r="K75" i="1"/>
  <c r="J75" i="1"/>
  <c r="K57" i="1"/>
  <c r="K46" i="1"/>
  <c r="K36" i="1"/>
  <c r="K27" i="1"/>
  <c r="H33" i="1"/>
  <c r="H27" i="1" s="1"/>
  <c r="G33" i="1"/>
  <c r="G27" i="1" s="1"/>
  <c r="F33" i="1"/>
  <c r="F27" i="1" s="1"/>
  <c r="E33" i="1"/>
  <c r="E27" i="1" s="1"/>
  <c r="J23" i="1"/>
  <c r="J17" i="1" s="1"/>
  <c r="J36" i="1"/>
  <c r="J41" i="1"/>
  <c r="J46" i="1"/>
  <c r="J70" i="1"/>
  <c r="J80" i="1"/>
  <c r="J90" i="1" l="1"/>
  <c r="J89" i="1" s="1"/>
  <c r="M32" i="1"/>
  <c r="M21" i="1" s="1"/>
  <c r="J86" i="1"/>
  <c r="K90" i="1"/>
  <c r="K89" i="1" s="1"/>
  <c r="K85" i="1" s="1"/>
  <c r="K22" i="1"/>
  <c r="K16" i="1" s="1"/>
  <c r="L31" i="1"/>
  <c r="L26" i="1" s="1"/>
  <c r="L25" i="1" s="1"/>
  <c r="M51" i="1"/>
  <c r="M33" i="1"/>
  <c r="K31" i="1"/>
  <c r="K26" i="1" s="1"/>
  <c r="J85" i="1"/>
  <c r="K70" i="1"/>
  <c r="E21" i="1"/>
  <c r="I27" i="1"/>
  <c r="M27" i="1" s="1"/>
  <c r="I61" i="1"/>
  <c r="H61" i="1"/>
  <c r="G61" i="1"/>
  <c r="F61" i="1"/>
  <c r="E61" i="1"/>
  <c r="I57" i="1"/>
  <c r="I46" i="1"/>
  <c r="I41" i="1"/>
  <c r="I105" i="1"/>
  <c r="I100" i="1"/>
  <c r="I95" i="1"/>
  <c r="I89" i="1"/>
  <c r="I88" i="1"/>
  <c r="I23" i="1" s="1"/>
  <c r="I87" i="1"/>
  <c r="I86" i="1"/>
  <c r="I80" i="1"/>
  <c r="I75" i="1"/>
  <c r="I36" i="1"/>
  <c r="L20" i="1" l="1"/>
  <c r="L30" i="1"/>
  <c r="K30" i="1"/>
  <c r="K20" i="1"/>
  <c r="K15" i="1" s="1"/>
  <c r="K14" i="1" s="1"/>
  <c r="J15" i="1"/>
  <c r="L19" i="1"/>
  <c r="L15" i="1"/>
  <c r="L14" i="1" s="1"/>
  <c r="I22" i="1"/>
  <c r="I31" i="1"/>
  <c r="M61" i="1"/>
  <c r="I70" i="1"/>
  <c r="I16" i="1"/>
  <c r="I17" i="1"/>
  <c r="K25" i="1"/>
  <c r="I85" i="1"/>
  <c r="H105" i="1"/>
  <c r="G105" i="1"/>
  <c r="F105" i="1"/>
  <c r="E105" i="1"/>
  <c r="M105" i="1" s="1"/>
  <c r="H100" i="1"/>
  <c r="G100" i="1"/>
  <c r="F100" i="1"/>
  <c r="E100" i="1"/>
  <c r="H95" i="1"/>
  <c r="G95" i="1"/>
  <c r="F95" i="1"/>
  <c r="E95" i="1"/>
  <c r="M95" i="1" s="1"/>
  <c r="H94" i="1"/>
  <c r="H89" i="1" s="1"/>
  <c r="G94" i="1"/>
  <c r="F94" i="1"/>
  <c r="F89" i="1" s="1"/>
  <c r="E94" i="1"/>
  <c r="H93" i="1"/>
  <c r="G93" i="1"/>
  <c r="F93" i="1"/>
  <c r="F88" i="1" s="1"/>
  <c r="F23" i="1" s="1"/>
  <c r="F17" i="1" s="1"/>
  <c r="E93" i="1"/>
  <c r="M93" i="1" s="1"/>
  <c r="H92" i="1"/>
  <c r="H87" i="1" s="1"/>
  <c r="H22" i="1" s="1"/>
  <c r="H16" i="1" s="1"/>
  <c r="G92" i="1"/>
  <c r="G87" i="1" s="1"/>
  <c r="G22" i="1" s="1"/>
  <c r="G16" i="1" s="1"/>
  <c r="F92" i="1"/>
  <c r="F87" i="1" s="1"/>
  <c r="F22" i="1" s="1"/>
  <c r="F16" i="1" s="1"/>
  <c r="E92" i="1"/>
  <c r="H91" i="1"/>
  <c r="G91" i="1"/>
  <c r="F91" i="1"/>
  <c r="E91" i="1"/>
  <c r="M91" i="1" s="1"/>
  <c r="H90" i="1"/>
  <c r="G89" i="1"/>
  <c r="H88" i="1"/>
  <c r="H23" i="1" s="1"/>
  <c r="H17" i="1" s="1"/>
  <c r="G88" i="1"/>
  <c r="G23" i="1" s="1"/>
  <c r="G17" i="1" s="1"/>
  <c r="H86" i="1"/>
  <c r="F57" i="1"/>
  <c r="G57" i="1"/>
  <c r="H57" i="1"/>
  <c r="E57" i="1"/>
  <c r="H71" i="1"/>
  <c r="G36" i="1"/>
  <c r="F36" i="1"/>
  <c r="H36" i="1"/>
  <c r="H80" i="1"/>
  <c r="H75" i="1"/>
  <c r="H46" i="1"/>
  <c r="H41" i="1"/>
  <c r="G71" i="1"/>
  <c r="G66" i="1" s="1"/>
  <c r="F71" i="1"/>
  <c r="E71" i="1"/>
  <c r="E36" i="1"/>
  <c r="M36" i="1" s="1"/>
  <c r="G41" i="1"/>
  <c r="F41" i="1"/>
  <c r="E41" i="1"/>
  <c r="G46" i="1"/>
  <c r="F46" i="1"/>
  <c r="E46" i="1"/>
  <c r="G80" i="1"/>
  <c r="F80" i="1"/>
  <c r="E80" i="1"/>
  <c r="M80" i="1" s="1"/>
  <c r="G75" i="1"/>
  <c r="F75" i="1"/>
  <c r="E75" i="1"/>
  <c r="M75" i="1" s="1"/>
  <c r="H70" i="1"/>
  <c r="M15" i="1" l="1"/>
  <c r="M41" i="1"/>
  <c r="M92" i="1"/>
  <c r="M94" i="1"/>
  <c r="M100" i="1"/>
  <c r="F90" i="1"/>
  <c r="G90" i="1"/>
  <c r="M46" i="1"/>
  <c r="E86" i="1"/>
  <c r="E66" i="1"/>
  <c r="M71" i="1"/>
  <c r="F86" i="1"/>
  <c r="F85" i="1" s="1"/>
  <c r="G86" i="1"/>
  <c r="J19" i="1"/>
  <c r="K19" i="1"/>
  <c r="F31" i="1"/>
  <c r="E31" i="1"/>
  <c r="M31" i="1" s="1"/>
  <c r="G31" i="1"/>
  <c r="I20" i="1"/>
  <c r="I30" i="1"/>
  <c r="I26" i="1"/>
  <c r="H31" i="1"/>
  <c r="H26" i="1" s="1"/>
  <c r="H25" i="1" s="1"/>
  <c r="H20" i="1"/>
  <c r="H30" i="1"/>
  <c r="H66" i="1"/>
  <c r="H65" i="1" s="1"/>
  <c r="F66" i="1"/>
  <c r="E87" i="1"/>
  <c r="E88" i="1"/>
  <c r="M88" i="1" s="1"/>
  <c r="E89" i="1"/>
  <c r="M89" i="1" s="1"/>
  <c r="G70" i="1"/>
  <c r="H85" i="1"/>
  <c r="G85" i="1"/>
  <c r="E70" i="1"/>
  <c r="M70" i="1" s="1"/>
  <c r="E90" i="1"/>
  <c r="F70" i="1"/>
  <c r="G65" i="1"/>
  <c r="J14" i="1" l="1"/>
  <c r="M90" i="1"/>
  <c r="M86" i="1"/>
  <c r="E65" i="1"/>
  <c r="M66" i="1"/>
  <c r="E85" i="1"/>
  <c r="M85" i="1" s="1"/>
  <c r="I25" i="1"/>
  <c r="I15" i="1"/>
  <c r="I19" i="1"/>
  <c r="F20" i="1"/>
  <c r="F30" i="1"/>
  <c r="F26" i="1"/>
  <c r="F25" i="1" s="1"/>
  <c r="M87" i="1"/>
  <c r="E22" i="1"/>
  <c r="M22" i="1" s="1"/>
  <c r="G20" i="1"/>
  <c r="M20" i="1" s="1"/>
  <c r="G26" i="1"/>
  <c r="G25" i="1" s="1"/>
  <c r="G30" i="1"/>
  <c r="E20" i="1"/>
  <c r="E26" i="1"/>
  <c r="E25" i="1" s="1"/>
  <c r="E30" i="1"/>
  <c r="H15" i="1"/>
  <c r="H14" i="1" s="1"/>
  <c r="H19" i="1"/>
  <c r="F65" i="1"/>
  <c r="E23" i="1"/>
  <c r="M23" i="1" s="1"/>
  <c r="M26" i="1" l="1"/>
  <c r="M25" i="1"/>
  <c r="M65" i="1"/>
  <c r="I14" i="1"/>
  <c r="G15" i="1"/>
  <c r="G14" i="1" s="1"/>
  <c r="G19" i="1"/>
  <c r="E15" i="1"/>
  <c r="E14" i="1" s="1"/>
  <c r="E19" i="1"/>
  <c r="F19" i="1"/>
  <c r="F15" i="1"/>
  <c r="F14" i="1" s="1"/>
  <c r="E16" i="1"/>
  <c r="M16" i="1" s="1"/>
  <c r="E17" i="1"/>
  <c r="M17" i="1" s="1"/>
  <c r="M19" i="1" l="1"/>
  <c r="M30" i="1"/>
  <c r="M14" i="1" l="1"/>
</calcChain>
</file>

<file path=xl/sharedStrings.xml><?xml version="1.0" encoding="utf-8"?>
<sst xmlns="http://schemas.openxmlformats.org/spreadsheetml/2006/main" count="185" uniqueCount="52">
  <si>
    <t>Наименование программы, подпрограммы, ведомственной целевой программы, основного мероприятия</t>
  </si>
  <si>
    <t>Отвественный исполнитель, соисполнители, участники, исполнители мероприятий</t>
  </si>
  <si>
    <t>Источники финансирования</t>
  </si>
  <si>
    <t>Оценка расходов (тыс. руб.), годы</t>
  </si>
  <si>
    <t>всего</t>
  </si>
  <si>
    <t>всего, в том числе:</t>
  </si>
  <si>
    <t>местный бюджет (МБ)</t>
  </si>
  <si>
    <t>средства, планируемые к привлечению из областного бюджета (ОБ)</t>
  </si>
  <si>
    <t>иные источники (ИИ)</t>
  </si>
  <si>
    <t xml:space="preserve">    Прогнозная (справочная) оценка ресурсного обеспечения реализации муниципальной программы</t>
  </si>
  <si>
    <t>МУ "УЖКХ г. Великие Луки"</t>
  </si>
  <si>
    <t>№ п/п</t>
  </si>
  <si>
    <t>1.1.</t>
  </si>
  <si>
    <t>1.1.1.</t>
  </si>
  <si>
    <t>1.1.2.</t>
  </si>
  <si>
    <t>1.1.3.</t>
  </si>
  <si>
    <t>1.1.4.</t>
  </si>
  <si>
    <t>1.2.</t>
  </si>
  <si>
    <t>1.2.1.</t>
  </si>
  <si>
    <t>1.2.2.</t>
  </si>
  <si>
    <t xml:space="preserve">за счет всех источников финансирования </t>
  </si>
  <si>
    <t>1.1.5.</t>
  </si>
  <si>
    <t>местный бюджет (МБ</t>
  </si>
  <si>
    <t>Основное мероприятие 2 «Организация мероприятий по  озеленению города Великие Луки»</t>
  </si>
  <si>
    <t>Основное мероприятие 3 «Организация мероприятий по содержанию мест захоронений города Великие Луки»</t>
  </si>
  <si>
    <t>Основное мероприятие 4 «Организация прочих мероприятий по благоустройству города Великие Луки»</t>
  </si>
  <si>
    <t>Основное мероприятие 1 «Организация мероприятий по уличному освещению  города Великие Луки»</t>
  </si>
  <si>
    <t>Основное мероприятие 5 «Организация прочих общегородских мероприятий города Великие Луки»</t>
  </si>
  <si>
    <t>Подпрограмма 2 «Обеспечение условий  реализации муниципальной программы"</t>
  </si>
  <si>
    <t>Основное мероприятие 2 «Организация мероприятий по выполнению муниципальных функций в сфере муниципального хозяйства»</t>
  </si>
  <si>
    <t>Подпрограмма 1 «Развитие объектов благоустройства города Великие Луки»</t>
  </si>
  <si>
    <r>
      <rPr>
        <b/>
        <sz val="11"/>
        <color indexed="8"/>
        <rFont val="Times New Roman"/>
        <family val="1"/>
        <charset val="204"/>
      </rPr>
      <t>к</t>
    </r>
    <r>
      <rPr>
        <sz val="11"/>
        <color indexed="8"/>
        <rFont val="Times New Roman"/>
        <family val="1"/>
        <charset val="204"/>
      </rPr>
      <t xml:space="preserve"> постановлению Администрации города</t>
    </r>
  </si>
  <si>
    <t>от   _____________ №</t>
  </si>
  <si>
    <t>1.3.</t>
  </si>
  <si>
    <t>Подпрограмма 3 "Формирование современной городской среды в муниципальном образовании "Город Великие Луки"</t>
  </si>
  <si>
    <t>1.3.1.</t>
  </si>
  <si>
    <t>1.3.2.</t>
  </si>
  <si>
    <t>1.3.3.</t>
  </si>
  <si>
    <t>федеральный бюджет (ФБ)</t>
  </si>
  <si>
    <t>Основное мероприятие 1 «Организация мероприятий по благоустройству дворовых территорий в городе Великие Луки»</t>
  </si>
  <si>
    <t>Основное мероприятие 2 «Организация мероприятий по благоустройству территорий мест общего пользования в городе Великие Луки»</t>
  </si>
  <si>
    <t>Основное мероприятие 3 «Организация мероприятий по благоустройству мест массового отдыха (парков) в городе Великие Луки»</t>
  </si>
  <si>
    <t>1.1.6.</t>
  </si>
  <si>
    <t>Основное мероприятие 1 «Организация мероприятий по выполнению услуг транспортного обслуживания органов власти и структурных подразделений Администрации города Великие Луки»</t>
  </si>
  <si>
    <t>МУ "УЖКХ г. Великие Луки", Администрация города Великие Луки</t>
  </si>
  <si>
    <t>Администрация г. Великие Луки"</t>
  </si>
  <si>
    <t>-</t>
  </si>
  <si>
    <t xml:space="preserve">Муниципальная программа «Благоустройство муниципального образования «Город Великие Луки» </t>
  </si>
  <si>
    <t xml:space="preserve">          «Благоустройство муниципального образования «Город Великие Луки» </t>
  </si>
  <si>
    <t>Основное мероприятие 6 «Расходы инвестиционного характера»</t>
  </si>
  <si>
    <t>Приложение №6 к муниципальной программе "Благоустройство муниципального образования "Город Великие Луки"</t>
  </si>
  <si>
    <t xml:space="preserve">Приложение №1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</si>
</sst>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_р_._-;\-* #,##0.0_р_._-;_-* &quot;-&quot;??_р_._-;_-@_-"/>
  </numFmts>
  <fonts count="7" x14ac:knownFonts="1">
    <font>
      <sz val="11"/>
      <color theme="1"/>
      <name val="Calibri"/>
      <family val="2"/>
      <charset val="204"/>
      <scheme val="minor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2" fontId="1" fillId="0" borderId="0" xfId="0" applyNumberFormat="1" applyFon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top"/>
    </xf>
    <xf numFmtId="0" fontId="4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top"/>
    </xf>
    <xf numFmtId="164" fontId="5" fillId="2" borderId="1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top"/>
    </xf>
    <xf numFmtId="16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164" fontId="4" fillId="2" borderId="1" xfId="0" applyNumberFormat="1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/>
    <xf numFmtId="164" fontId="5" fillId="2" borderId="1" xfId="0" applyNumberFormat="1" applyFont="1" applyFill="1" applyBorder="1" applyAlignment="1">
      <alignment horizontal="center"/>
    </xf>
    <xf numFmtId="164" fontId="5" fillId="2" borderId="1" xfId="0" applyNumberFormat="1" applyFont="1" applyFill="1" applyBorder="1"/>
    <xf numFmtId="0" fontId="4" fillId="2" borderId="2" xfId="0" applyFont="1" applyFill="1" applyBorder="1" applyAlignment="1">
      <alignment vertical="top"/>
    </xf>
    <xf numFmtId="164" fontId="4" fillId="2" borderId="2" xfId="0" applyNumberFormat="1" applyFont="1" applyFill="1" applyBorder="1"/>
    <xf numFmtId="0" fontId="4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32"/>
  <sheetViews>
    <sheetView tabSelected="1" zoomScaleNormal="100" workbookViewId="0">
      <selection activeCell="A11" sqref="A11:M109"/>
    </sheetView>
  </sheetViews>
  <sheetFormatPr defaultRowHeight="15" x14ac:dyDescent="0.25"/>
  <cols>
    <col min="1" max="1" width="8.140625" customWidth="1"/>
    <col min="2" max="2" width="24.140625" customWidth="1"/>
    <col min="3" max="3" width="19.7109375" customWidth="1"/>
    <col min="4" max="4" width="26" style="9" customWidth="1"/>
    <col min="5" max="6" width="13.28515625" customWidth="1"/>
    <col min="7" max="7" width="14.42578125" customWidth="1"/>
    <col min="8" max="8" width="15.140625" customWidth="1"/>
    <col min="9" max="9" width="13.7109375" customWidth="1"/>
    <col min="10" max="11" width="15.140625" customWidth="1"/>
    <col min="12" max="13" width="14" customWidth="1"/>
  </cols>
  <sheetData>
    <row r="1" spans="1:14" ht="21.75" customHeight="1" x14ac:dyDescent="0.25">
      <c r="G1" s="16" t="s">
        <v>51</v>
      </c>
      <c r="H1" s="16"/>
      <c r="I1" s="16"/>
      <c r="J1" s="16"/>
      <c r="K1" s="16"/>
      <c r="L1" s="16"/>
      <c r="M1" s="16"/>
      <c r="N1" s="8"/>
    </row>
    <row r="2" spans="1:14" ht="23.25" customHeight="1" x14ac:dyDescent="0.25">
      <c r="G2" s="13" t="s">
        <v>31</v>
      </c>
      <c r="H2" s="13"/>
      <c r="I2" s="13"/>
      <c r="J2" s="13"/>
      <c r="K2" s="13"/>
      <c r="L2" s="13"/>
      <c r="M2" s="13"/>
      <c r="N2" s="7"/>
    </row>
    <row r="3" spans="1:14" ht="24" customHeight="1" x14ac:dyDescent="0.25">
      <c r="G3" s="13" t="s">
        <v>32</v>
      </c>
      <c r="H3" s="13"/>
      <c r="I3" s="13"/>
      <c r="J3" s="13"/>
      <c r="K3" s="13"/>
      <c r="L3" s="13"/>
      <c r="M3" s="13"/>
      <c r="N3" s="7"/>
    </row>
    <row r="5" spans="1:14" ht="33" customHeight="1" x14ac:dyDescent="0.25">
      <c r="B5" s="3"/>
      <c r="C5" s="3"/>
      <c r="D5" s="10"/>
      <c r="E5" s="3"/>
      <c r="F5" s="3"/>
      <c r="G5" s="14" t="s">
        <v>50</v>
      </c>
      <c r="H5" s="14"/>
      <c r="I5" s="14"/>
      <c r="J5" s="14"/>
      <c r="K5" s="14"/>
      <c r="L5" s="14"/>
      <c r="M5" s="14"/>
    </row>
    <row r="6" spans="1:14" ht="12" customHeight="1" x14ac:dyDescent="0.25">
      <c r="B6" s="3"/>
      <c r="C6" s="3"/>
      <c r="D6" s="10"/>
      <c r="E6" s="3"/>
      <c r="F6" s="3"/>
      <c r="G6" s="4"/>
      <c r="H6" s="4"/>
      <c r="I6" s="4"/>
      <c r="J6" s="4"/>
      <c r="K6" s="4"/>
      <c r="L6" s="4"/>
      <c r="M6" s="4"/>
    </row>
    <row r="7" spans="1:14" x14ac:dyDescent="0.25">
      <c r="A7" s="15" t="s">
        <v>9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</row>
    <row r="8" spans="1:14" x14ac:dyDescent="0.25">
      <c r="A8" s="15" t="s">
        <v>48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</row>
    <row r="9" spans="1:14" x14ac:dyDescent="0.25">
      <c r="A9" s="15" t="s">
        <v>20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</row>
    <row r="10" spans="1:14" x14ac:dyDescent="0.25">
      <c r="A10" s="6"/>
      <c r="B10" s="5"/>
      <c r="C10" s="6"/>
      <c r="D10" s="11"/>
      <c r="E10" s="6"/>
      <c r="F10" s="6"/>
      <c r="G10" s="6"/>
      <c r="H10" s="6"/>
      <c r="I10" s="6"/>
      <c r="J10" s="6"/>
      <c r="K10" s="6"/>
      <c r="L10" s="6"/>
      <c r="M10" s="6"/>
    </row>
    <row r="11" spans="1:14" x14ac:dyDescent="0.25">
      <c r="A11" s="17" t="s">
        <v>11</v>
      </c>
      <c r="B11" s="18" t="s">
        <v>0</v>
      </c>
      <c r="C11" s="18" t="s">
        <v>1</v>
      </c>
      <c r="D11" s="19" t="s">
        <v>2</v>
      </c>
      <c r="E11" s="20" t="s">
        <v>3</v>
      </c>
      <c r="F11" s="21"/>
      <c r="G11" s="21"/>
      <c r="H11" s="21"/>
      <c r="I11" s="21"/>
      <c r="J11" s="21"/>
      <c r="K11" s="21"/>
      <c r="L11" s="21"/>
      <c r="M11" s="22"/>
    </row>
    <row r="12" spans="1:14" ht="81" customHeight="1" x14ac:dyDescent="0.25">
      <c r="A12" s="23"/>
      <c r="B12" s="24"/>
      <c r="C12" s="24"/>
      <c r="D12" s="25"/>
      <c r="E12" s="26">
        <v>2017</v>
      </c>
      <c r="F12" s="26">
        <v>2018</v>
      </c>
      <c r="G12" s="26">
        <v>2019</v>
      </c>
      <c r="H12" s="26">
        <v>2020</v>
      </c>
      <c r="I12" s="26">
        <v>2021</v>
      </c>
      <c r="J12" s="26">
        <v>2022</v>
      </c>
      <c r="K12" s="26">
        <v>2023</v>
      </c>
      <c r="L12" s="26">
        <v>2024</v>
      </c>
      <c r="M12" s="26" t="s">
        <v>4</v>
      </c>
    </row>
    <row r="13" spans="1:14" x14ac:dyDescent="0.25">
      <c r="A13" s="27">
        <v>1</v>
      </c>
      <c r="B13" s="28">
        <v>2</v>
      </c>
      <c r="C13" s="28">
        <v>3</v>
      </c>
      <c r="D13" s="29">
        <v>4</v>
      </c>
      <c r="E13" s="28">
        <v>5</v>
      </c>
      <c r="F13" s="28">
        <v>6</v>
      </c>
      <c r="G13" s="28">
        <v>7</v>
      </c>
      <c r="H13" s="28">
        <v>8</v>
      </c>
      <c r="I13" s="28">
        <v>9</v>
      </c>
      <c r="J13" s="28">
        <v>10</v>
      </c>
      <c r="K13" s="28">
        <v>11</v>
      </c>
      <c r="L13" s="28"/>
      <c r="M13" s="28">
        <v>12</v>
      </c>
    </row>
    <row r="14" spans="1:14" x14ac:dyDescent="0.25">
      <c r="A14" s="17">
        <v>1</v>
      </c>
      <c r="B14" s="30" t="s">
        <v>47</v>
      </c>
      <c r="C14" s="30" t="s">
        <v>5</v>
      </c>
      <c r="D14" s="31" t="s">
        <v>4</v>
      </c>
      <c r="E14" s="32">
        <f>E15+E16+E18+E17</f>
        <v>99244</v>
      </c>
      <c r="F14" s="32">
        <f t="shared" ref="F14:M14" si="0">F15+F16+F18+F17</f>
        <v>90417.600000000006</v>
      </c>
      <c r="G14" s="32">
        <f t="shared" si="0"/>
        <v>106063.6</v>
      </c>
      <c r="H14" s="32">
        <f t="shared" si="0"/>
        <v>115983.9</v>
      </c>
      <c r="I14" s="32">
        <f t="shared" si="0"/>
        <v>135508.10000000003</v>
      </c>
      <c r="J14" s="32">
        <f t="shared" si="0"/>
        <v>132464.30000000002</v>
      </c>
      <c r="K14" s="32">
        <f>K15+K16+K18+K17</f>
        <v>113036.5</v>
      </c>
      <c r="L14" s="32">
        <f>L15+L16+L18+L17</f>
        <v>113034.5</v>
      </c>
      <c r="M14" s="32">
        <f t="shared" si="0"/>
        <v>905752.5</v>
      </c>
      <c r="N14" s="1"/>
    </row>
    <row r="15" spans="1:14" x14ac:dyDescent="0.25">
      <c r="A15" s="33"/>
      <c r="B15" s="34"/>
      <c r="C15" s="34"/>
      <c r="D15" s="35" t="s">
        <v>6</v>
      </c>
      <c r="E15" s="36">
        <f>E20+E21</f>
        <v>79337</v>
      </c>
      <c r="F15" s="36">
        <f t="shared" ref="F15:G15" si="1">F20+F21</f>
        <v>90417.600000000006</v>
      </c>
      <c r="G15" s="36">
        <f t="shared" si="1"/>
        <v>106063.6</v>
      </c>
      <c r="H15" s="36">
        <f>H20+H21</f>
        <v>115838.9</v>
      </c>
      <c r="I15" s="36">
        <f>I20+I21</f>
        <v>134018.10000000003</v>
      </c>
      <c r="J15" s="36">
        <f>J20+J21</f>
        <v>131797.6</v>
      </c>
      <c r="K15" s="36">
        <f>K20+K21</f>
        <v>112897.5</v>
      </c>
      <c r="L15" s="36">
        <f>L20+L21</f>
        <v>112897.5</v>
      </c>
      <c r="M15" s="36">
        <f>SUM(E15:L15)</f>
        <v>883267.79999999993</v>
      </c>
    </row>
    <row r="16" spans="1:14" ht="45" x14ac:dyDescent="0.25">
      <c r="A16" s="33"/>
      <c r="B16" s="34"/>
      <c r="C16" s="34"/>
      <c r="D16" s="37" t="s">
        <v>7</v>
      </c>
      <c r="E16" s="36">
        <f>E22</f>
        <v>1592.6</v>
      </c>
      <c r="F16" s="36">
        <f t="shared" ref="F16:L16" si="2">F22</f>
        <v>0</v>
      </c>
      <c r="G16" s="36">
        <f t="shared" si="2"/>
        <v>0</v>
      </c>
      <c r="H16" s="36">
        <f t="shared" si="2"/>
        <v>145</v>
      </c>
      <c r="I16" s="36">
        <f t="shared" si="2"/>
        <v>1490</v>
      </c>
      <c r="J16" s="36">
        <f>J22</f>
        <v>666.7</v>
      </c>
      <c r="K16" s="36">
        <f t="shared" si="2"/>
        <v>139</v>
      </c>
      <c r="L16" s="36">
        <f t="shared" si="2"/>
        <v>137</v>
      </c>
      <c r="M16" s="36">
        <f>SUM(E16:L16)</f>
        <v>4170.3</v>
      </c>
    </row>
    <row r="17" spans="1:13" ht="17.25" customHeight="1" x14ac:dyDescent="0.25">
      <c r="A17" s="33"/>
      <c r="B17" s="34"/>
      <c r="C17" s="34"/>
      <c r="D17" s="37" t="s">
        <v>38</v>
      </c>
      <c r="E17" s="36">
        <f>E23</f>
        <v>18314.400000000001</v>
      </c>
      <c r="F17" s="36">
        <f t="shared" ref="F17:K17" si="3">F23</f>
        <v>0</v>
      </c>
      <c r="G17" s="36">
        <f t="shared" si="3"/>
        <v>0</v>
      </c>
      <c r="H17" s="36">
        <f t="shared" si="3"/>
        <v>0</v>
      </c>
      <c r="I17" s="36">
        <f t="shared" si="3"/>
        <v>0</v>
      </c>
      <c r="J17" s="36">
        <f t="shared" si="3"/>
        <v>0</v>
      </c>
      <c r="K17" s="36">
        <f t="shared" si="3"/>
        <v>0</v>
      </c>
      <c r="L17" s="36"/>
      <c r="M17" s="36">
        <f t="shared" ref="M17:M79" si="4">SUM(E17:K17)</f>
        <v>18314.400000000001</v>
      </c>
    </row>
    <row r="18" spans="1:13" x14ac:dyDescent="0.25">
      <c r="A18" s="33"/>
      <c r="B18" s="34"/>
      <c r="C18" s="38"/>
      <c r="D18" s="35" t="s">
        <v>8</v>
      </c>
      <c r="E18" s="36">
        <v>0</v>
      </c>
      <c r="F18" s="36">
        <v>0</v>
      </c>
      <c r="G18" s="36">
        <v>0</v>
      </c>
      <c r="H18" s="36">
        <v>0</v>
      </c>
      <c r="I18" s="36">
        <v>0</v>
      </c>
      <c r="J18" s="36">
        <v>0</v>
      </c>
      <c r="K18" s="36">
        <v>0</v>
      </c>
      <c r="L18" s="36"/>
      <c r="M18" s="36">
        <f t="shared" si="4"/>
        <v>0</v>
      </c>
    </row>
    <row r="19" spans="1:13" ht="72" customHeight="1" x14ac:dyDescent="0.25">
      <c r="A19" s="33"/>
      <c r="B19" s="34"/>
      <c r="C19" s="39" t="s">
        <v>44</v>
      </c>
      <c r="D19" s="29" t="s">
        <v>4</v>
      </c>
      <c r="E19" s="32">
        <f>E20+E22+E24+E23+E21</f>
        <v>99244</v>
      </c>
      <c r="F19" s="32">
        <f t="shared" ref="F19:L19" si="5">F20+F22+F24+F23+F21</f>
        <v>90417.600000000006</v>
      </c>
      <c r="G19" s="32">
        <f t="shared" si="5"/>
        <v>106063.6</v>
      </c>
      <c r="H19" s="32">
        <f>H20+H22+H24+H23+H21</f>
        <v>115983.9</v>
      </c>
      <c r="I19" s="32">
        <f t="shared" si="5"/>
        <v>135508.10000000003</v>
      </c>
      <c r="J19" s="32">
        <f t="shared" si="5"/>
        <v>132464.30000000002</v>
      </c>
      <c r="K19" s="32">
        <f t="shared" si="5"/>
        <v>113036.5</v>
      </c>
      <c r="L19" s="32">
        <f t="shared" si="5"/>
        <v>113034.5</v>
      </c>
      <c r="M19" s="32">
        <f>SUM(E19:L19)</f>
        <v>905752.5</v>
      </c>
    </row>
    <row r="20" spans="1:13" ht="38.25" customHeight="1" x14ac:dyDescent="0.25">
      <c r="A20" s="33"/>
      <c r="B20" s="34"/>
      <c r="C20" s="39" t="s">
        <v>10</v>
      </c>
      <c r="D20" s="29" t="s">
        <v>6</v>
      </c>
      <c r="E20" s="36">
        <f>E31+E71</f>
        <v>79337</v>
      </c>
      <c r="F20" s="36">
        <f t="shared" ref="F20:I20" si="6">F31+F71</f>
        <v>90417.600000000006</v>
      </c>
      <c r="G20" s="36">
        <f t="shared" si="6"/>
        <v>103416.5</v>
      </c>
      <c r="H20" s="36">
        <f t="shared" si="6"/>
        <v>111818.9</v>
      </c>
      <c r="I20" s="36">
        <f t="shared" si="6"/>
        <v>131605.40000000002</v>
      </c>
      <c r="J20" s="36">
        <f>J31+J71</f>
        <v>131761.4</v>
      </c>
      <c r="K20" s="36">
        <f>K31+K71</f>
        <v>112897.5</v>
      </c>
      <c r="L20" s="36">
        <f>L31+L71</f>
        <v>112897.5</v>
      </c>
      <c r="M20" s="36">
        <f>SUM(E20:L20)</f>
        <v>874151.8</v>
      </c>
    </row>
    <row r="21" spans="1:13" ht="30" x14ac:dyDescent="0.25">
      <c r="A21" s="33"/>
      <c r="B21" s="34"/>
      <c r="C21" s="39" t="s">
        <v>45</v>
      </c>
      <c r="D21" s="29" t="s">
        <v>6</v>
      </c>
      <c r="E21" s="36">
        <f>E32</f>
        <v>0</v>
      </c>
      <c r="F21" s="36">
        <f t="shared" ref="F21:M21" si="7">F32</f>
        <v>0</v>
      </c>
      <c r="G21" s="36">
        <f t="shared" si="7"/>
        <v>2647.1</v>
      </c>
      <c r="H21" s="36">
        <f t="shared" si="7"/>
        <v>4020</v>
      </c>
      <c r="I21" s="36">
        <f t="shared" si="7"/>
        <v>2412.6999999999998</v>
      </c>
      <c r="J21" s="36">
        <f t="shared" si="7"/>
        <v>36.200000000000003</v>
      </c>
      <c r="K21" s="36">
        <f t="shared" si="7"/>
        <v>0</v>
      </c>
      <c r="L21" s="36"/>
      <c r="M21" s="36">
        <f t="shared" si="7"/>
        <v>9116</v>
      </c>
    </row>
    <row r="22" spans="1:13" ht="48.75" customHeight="1" x14ac:dyDescent="0.25">
      <c r="A22" s="33"/>
      <c r="B22" s="34"/>
      <c r="C22" s="39" t="s">
        <v>10</v>
      </c>
      <c r="D22" s="40" t="s">
        <v>7</v>
      </c>
      <c r="E22" s="36">
        <f>E87+E27</f>
        <v>1592.6</v>
      </c>
      <c r="F22" s="36">
        <f t="shared" ref="F22:K22" si="8">F87+F27</f>
        <v>0</v>
      </c>
      <c r="G22" s="36">
        <f t="shared" si="8"/>
        <v>0</v>
      </c>
      <c r="H22" s="36">
        <f>H87+H27</f>
        <v>145</v>
      </c>
      <c r="I22" s="36">
        <f t="shared" si="8"/>
        <v>1490</v>
      </c>
      <c r="J22" s="36">
        <f>J87+J27</f>
        <v>666.7</v>
      </c>
      <c r="K22" s="36">
        <f t="shared" si="8"/>
        <v>139</v>
      </c>
      <c r="L22" s="36">
        <f>L27</f>
        <v>137</v>
      </c>
      <c r="M22" s="36">
        <f>SUM(E22:L22)</f>
        <v>4170.3</v>
      </c>
    </row>
    <row r="23" spans="1:13" ht="30" x14ac:dyDescent="0.25">
      <c r="A23" s="33"/>
      <c r="B23" s="34"/>
      <c r="C23" s="39" t="s">
        <v>10</v>
      </c>
      <c r="D23" s="40" t="s">
        <v>38</v>
      </c>
      <c r="E23" s="36">
        <f>E88</f>
        <v>18314.400000000001</v>
      </c>
      <c r="F23" s="36">
        <f t="shared" ref="F23:K23" si="9">F88</f>
        <v>0</v>
      </c>
      <c r="G23" s="36">
        <f t="shared" si="9"/>
        <v>0</v>
      </c>
      <c r="H23" s="36">
        <f t="shared" si="9"/>
        <v>0</v>
      </c>
      <c r="I23" s="36">
        <f t="shared" si="9"/>
        <v>0</v>
      </c>
      <c r="J23" s="36">
        <f t="shared" si="9"/>
        <v>0</v>
      </c>
      <c r="K23" s="36">
        <f t="shared" si="9"/>
        <v>0</v>
      </c>
      <c r="L23" s="36"/>
      <c r="M23" s="36">
        <f t="shared" si="4"/>
        <v>18314.400000000001</v>
      </c>
    </row>
    <row r="24" spans="1:13" ht="30" x14ac:dyDescent="0.25">
      <c r="A24" s="23"/>
      <c r="B24" s="38"/>
      <c r="C24" s="39" t="s">
        <v>10</v>
      </c>
      <c r="D24" s="29" t="s">
        <v>8</v>
      </c>
      <c r="E24" s="36"/>
      <c r="F24" s="36"/>
      <c r="G24" s="36"/>
      <c r="H24" s="36"/>
      <c r="I24" s="36"/>
      <c r="J24" s="36"/>
      <c r="K24" s="36"/>
      <c r="L24" s="36"/>
      <c r="M24" s="36">
        <f t="shared" si="4"/>
        <v>0</v>
      </c>
    </row>
    <row r="25" spans="1:13" x14ac:dyDescent="0.25">
      <c r="A25" s="17" t="s">
        <v>12</v>
      </c>
      <c r="B25" s="19" t="s">
        <v>30</v>
      </c>
      <c r="C25" s="30" t="s">
        <v>5</v>
      </c>
      <c r="D25" s="31" t="s">
        <v>4</v>
      </c>
      <c r="E25" s="32">
        <f t="shared" ref="E25:L25" si="10">E26+E27+E29</f>
        <v>55906.2</v>
      </c>
      <c r="F25" s="32">
        <f t="shared" si="10"/>
        <v>62834.9</v>
      </c>
      <c r="G25" s="32">
        <f t="shared" si="10"/>
        <v>72626.900000000009</v>
      </c>
      <c r="H25" s="32">
        <f t="shared" si="10"/>
        <v>79922.399999999994</v>
      </c>
      <c r="I25" s="32">
        <f t="shared" si="10"/>
        <v>98625.600000000006</v>
      </c>
      <c r="J25" s="32">
        <f>J26+J27+J29</f>
        <v>91953.9</v>
      </c>
      <c r="K25" s="32">
        <f t="shared" si="10"/>
        <v>76441.100000000006</v>
      </c>
      <c r="L25" s="32">
        <f t="shared" si="10"/>
        <v>76439.100000000006</v>
      </c>
      <c r="M25" s="32">
        <f>SUM(E25:L25)</f>
        <v>614750.1</v>
      </c>
    </row>
    <row r="26" spans="1:13" x14ac:dyDescent="0.25">
      <c r="A26" s="33"/>
      <c r="B26" s="41"/>
      <c r="C26" s="34"/>
      <c r="D26" s="35" t="s">
        <v>6</v>
      </c>
      <c r="E26" s="36">
        <f>E32+E31</f>
        <v>55906.2</v>
      </c>
      <c r="F26" s="36">
        <f t="shared" ref="F26:L26" si="11">F32+F31</f>
        <v>62834.9</v>
      </c>
      <c r="G26" s="36">
        <f t="shared" si="11"/>
        <v>72626.900000000009</v>
      </c>
      <c r="H26" s="36">
        <f t="shared" si="11"/>
        <v>79777.399999999994</v>
      </c>
      <c r="I26" s="36">
        <f>I32+I31</f>
        <v>97135.6</v>
      </c>
      <c r="J26" s="36">
        <f>J32+J31</f>
        <v>91287.2</v>
      </c>
      <c r="K26" s="36">
        <f t="shared" si="11"/>
        <v>76302.100000000006</v>
      </c>
      <c r="L26" s="36">
        <f t="shared" si="11"/>
        <v>76302.100000000006</v>
      </c>
      <c r="M26" s="36">
        <f>SUM(E26:L26)</f>
        <v>612172.4</v>
      </c>
    </row>
    <row r="27" spans="1:13" ht="45" customHeight="1" x14ac:dyDescent="0.25">
      <c r="A27" s="33"/>
      <c r="B27" s="41"/>
      <c r="C27" s="34"/>
      <c r="D27" s="37" t="s">
        <v>7</v>
      </c>
      <c r="E27" s="36">
        <f>E33</f>
        <v>0</v>
      </c>
      <c r="F27" s="36">
        <f t="shared" ref="F27:L27" si="12">F33</f>
        <v>0</v>
      </c>
      <c r="G27" s="36">
        <f t="shared" si="12"/>
        <v>0</v>
      </c>
      <c r="H27" s="36">
        <f t="shared" si="12"/>
        <v>145</v>
      </c>
      <c r="I27" s="36">
        <f t="shared" si="12"/>
        <v>1490</v>
      </c>
      <c r="J27" s="36">
        <f>J33</f>
        <v>666.7</v>
      </c>
      <c r="K27" s="36">
        <f t="shared" si="12"/>
        <v>139</v>
      </c>
      <c r="L27" s="36">
        <f t="shared" si="12"/>
        <v>137</v>
      </c>
      <c r="M27" s="36">
        <f>SUM(H27:L27)</f>
        <v>2577.6999999999998</v>
      </c>
    </row>
    <row r="28" spans="1:13" ht="30" x14ac:dyDescent="0.25">
      <c r="A28" s="33"/>
      <c r="B28" s="41"/>
      <c r="C28" s="34"/>
      <c r="D28" s="37" t="s">
        <v>38</v>
      </c>
      <c r="E28" s="42"/>
      <c r="F28" s="42"/>
      <c r="G28" s="42"/>
      <c r="H28" s="42"/>
      <c r="I28" s="42"/>
      <c r="J28" s="42"/>
      <c r="K28" s="42"/>
      <c r="L28" s="42"/>
      <c r="M28" s="36">
        <f t="shared" si="4"/>
        <v>0</v>
      </c>
    </row>
    <row r="29" spans="1:13" x14ac:dyDescent="0.25">
      <c r="A29" s="33"/>
      <c r="B29" s="41"/>
      <c r="C29" s="38"/>
      <c r="D29" s="35" t="s">
        <v>8</v>
      </c>
      <c r="E29" s="42"/>
      <c r="F29" s="42"/>
      <c r="G29" s="42"/>
      <c r="H29" s="42"/>
      <c r="I29" s="42"/>
      <c r="J29" s="42"/>
      <c r="K29" s="42"/>
      <c r="L29" s="42"/>
      <c r="M29" s="32">
        <f t="shared" si="4"/>
        <v>0</v>
      </c>
    </row>
    <row r="30" spans="1:13" ht="75" x14ac:dyDescent="0.25">
      <c r="A30" s="33"/>
      <c r="B30" s="41"/>
      <c r="C30" s="39" t="s">
        <v>44</v>
      </c>
      <c r="D30" s="31" t="s">
        <v>4</v>
      </c>
      <c r="E30" s="32">
        <f>E32+E33+E35+E31</f>
        <v>55906.2</v>
      </c>
      <c r="F30" s="32">
        <f t="shared" ref="F30:M30" si="13">F32+F33+F35+F31</f>
        <v>62834.9</v>
      </c>
      <c r="G30" s="32">
        <f t="shared" si="13"/>
        <v>72626.900000000009</v>
      </c>
      <c r="H30" s="32">
        <f t="shared" si="13"/>
        <v>79922.399999999994</v>
      </c>
      <c r="I30" s="32">
        <f t="shared" si="13"/>
        <v>98625.600000000006</v>
      </c>
      <c r="J30" s="32">
        <f>J32+J33+J35+J31</f>
        <v>91953.9</v>
      </c>
      <c r="K30" s="32">
        <f t="shared" si="13"/>
        <v>76441.100000000006</v>
      </c>
      <c r="L30" s="32">
        <f t="shared" si="13"/>
        <v>76439.100000000006</v>
      </c>
      <c r="M30" s="32">
        <f t="shared" si="13"/>
        <v>614750.1</v>
      </c>
    </row>
    <row r="31" spans="1:13" ht="30" x14ac:dyDescent="0.25">
      <c r="A31" s="33"/>
      <c r="B31" s="41"/>
      <c r="C31" s="43" t="s">
        <v>10</v>
      </c>
      <c r="D31" s="35" t="s">
        <v>6</v>
      </c>
      <c r="E31" s="36">
        <f>E36+E42+E46+E53+E57+E61</f>
        <v>55906.2</v>
      </c>
      <c r="F31" s="36">
        <f t="shared" ref="F31:L31" si="14">F36+F42+F46+F53+F57+F61</f>
        <v>62834.9</v>
      </c>
      <c r="G31" s="36">
        <f t="shared" si="14"/>
        <v>69979.8</v>
      </c>
      <c r="H31" s="36">
        <f t="shared" si="14"/>
        <v>75757.399999999994</v>
      </c>
      <c r="I31" s="36">
        <f t="shared" si="14"/>
        <v>94722.900000000009</v>
      </c>
      <c r="J31" s="36">
        <f>J37+J42+J47+J53+J58</f>
        <v>91251</v>
      </c>
      <c r="K31" s="36">
        <f t="shared" si="14"/>
        <v>76302.100000000006</v>
      </c>
      <c r="L31" s="36">
        <f t="shared" si="14"/>
        <v>76302.100000000006</v>
      </c>
      <c r="M31" s="36">
        <f>SUM(E31:L31)</f>
        <v>603056.4</v>
      </c>
    </row>
    <row r="32" spans="1:13" ht="36.75" customHeight="1" x14ac:dyDescent="0.25">
      <c r="A32" s="33"/>
      <c r="B32" s="41"/>
      <c r="C32" s="39" t="s">
        <v>45</v>
      </c>
      <c r="D32" s="35" t="s">
        <v>6</v>
      </c>
      <c r="E32" s="36">
        <f>E52</f>
        <v>0</v>
      </c>
      <c r="F32" s="36">
        <f t="shared" ref="F32:K32" si="15">F52</f>
        <v>0</v>
      </c>
      <c r="G32" s="36">
        <f t="shared" si="15"/>
        <v>2647.1</v>
      </c>
      <c r="H32" s="36">
        <f t="shared" si="15"/>
        <v>4020</v>
      </c>
      <c r="I32" s="36">
        <f t="shared" si="15"/>
        <v>2412.6999999999998</v>
      </c>
      <c r="J32" s="36">
        <f t="shared" si="15"/>
        <v>36.200000000000003</v>
      </c>
      <c r="K32" s="36">
        <f t="shared" si="15"/>
        <v>0</v>
      </c>
      <c r="L32" s="36"/>
      <c r="M32" s="36">
        <f t="shared" ref="M32" si="16">SUM(E32:K32)</f>
        <v>9116</v>
      </c>
    </row>
    <row r="33" spans="1:13" ht="54.75" customHeight="1" x14ac:dyDescent="0.25">
      <c r="A33" s="33"/>
      <c r="B33" s="41"/>
      <c r="C33" s="43" t="s">
        <v>10</v>
      </c>
      <c r="D33" s="37" t="s">
        <v>7</v>
      </c>
      <c r="E33" s="36">
        <f>E43</f>
        <v>0</v>
      </c>
      <c r="F33" s="36">
        <f t="shared" ref="F33:H33" si="17">F43</f>
        <v>0</v>
      </c>
      <c r="G33" s="36">
        <f t="shared" si="17"/>
        <v>0</v>
      </c>
      <c r="H33" s="36">
        <f t="shared" si="17"/>
        <v>145</v>
      </c>
      <c r="I33" s="36">
        <f>I43+I54</f>
        <v>1490</v>
      </c>
      <c r="J33" s="36">
        <f>J43+J38+J48+J54+J59+J67</f>
        <v>666.7</v>
      </c>
      <c r="K33" s="36">
        <f t="shared" ref="K33:L33" si="18">K43+K38+K48+K54+K59+K67</f>
        <v>139</v>
      </c>
      <c r="L33" s="36">
        <f t="shared" si="18"/>
        <v>137</v>
      </c>
      <c r="M33" s="36">
        <f>SUM(H33:L33)</f>
        <v>2577.6999999999998</v>
      </c>
    </row>
    <row r="34" spans="1:13" ht="30" x14ac:dyDescent="0.25">
      <c r="A34" s="33"/>
      <c r="B34" s="41"/>
      <c r="C34" s="43" t="s">
        <v>10</v>
      </c>
      <c r="D34" s="37" t="s">
        <v>38</v>
      </c>
      <c r="E34" s="42"/>
      <c r="F34" s="42"/>
      <c r="G34" s="42"/>
      <c r="H34" s="42"/>
      <c r="I34" s="42"/>
      <c r="J34" s="42"/>
      <c r="K34" s="42"/>
      <c r="L34" s="42"/>
      <c r="M34" s="36">
        <f t="shared" si="4"/>
        <v>0</v>
      </c>
    </row>
    <row r="35" spans="1:13" ht="30" x14ac:dyDescent="0.25">
      <c r="A35" s="23"/>
      <c r="B35" s="25"/>
      <c r="C35" s="43" t="s">
        <v>10</v>
      </c>
      <c r="D35" s="35" t="s">
        <v>8</v>
      </c>
      <c r="E35" s="44"/>
      <c r="F35" s="44"/>
      <c r="G35" s="44"/>
      <c r="H35" s="44"/>
      <c r="I35" s="44"/>
      <c r="J35" s="44"/>
      <c r="K35" s="44"/>
      <c r="L35" s="44"/>
      <c r="M35" s="36">
        <f t="shared" si="4"/>
        <v>0</v>
      </c>
    </row>
    <row r="36" spans="1:13" x14ac:dyDescent="0.25">
      <c r="A36" s="17" t="s">
        <v>13</v>
      </c>
      <c r="B36" s="19" t="s">
        <v>26</v>
      </c>
      <c r="C36" s="30" t="s">
        <v>10</v>
      </c>
      <c r="D36" s="31" t="s">
        <v>4</v>
      </c>
      <c r="E36" s="32">
        <f t="shared" ref="E36:L36" si="19">E37+E38+E40</f>
        <v>26090.799999999999</v>
      </c>
      <c r="F36" s="32">
        <f t="shared" si="19"/>
        <v>28703.5</v>
      </c>
      <c r="G36" s="32">
        <f t="shared" si="19"/>
        <v>34993.4</v>
      </c>
      <c r="H36" s="32">
        <f t="shared" si="19"/>
        <v>34874.1</v>
      </c>
      <c r="I36" s="32">
        <f t="shared" si="19"/>
        <v>35881</v>
      </c>
      <c r="J36" s="32">
        <f t="shared" si="19"/>
        <v>36067.199999999997</v>
      </c>
      <c r="K36" s="32">
        <f t="shared" si="19"/>
        <v>34090</v>
      </c>
      <c r="L36" s="32">
        <f t="shared" si="19"/>
        <v>34090</v>
      </c>
      <c r="M36" s="32">
        <f>SUM(E36:L36)</f>
        <v>264790</v>
      </c>
    </row>
    <row r="37" spans="1:13" x14ac:dyDescent="0.25">
      <c r="A37" s="33"/>
      <c r="B37" s="41"/>
      <c r="C37" s="34"/>
      <c r="D37" s="35" t="s">
        <v>6</v>
      </c>
      <c r="E37" s="36">
        <v>26090.799999999999</v>
      </c>
      <c r="F37" s="36">
        <v>28703.5</v>
      </c>
      <c r="G37" s="36">
        <v>34993.4</v>
      </c>
      <c r="H37" s="36">
        <v>34874.1</v>
      </c>
      <c r="I37" s="36">
        <v>35881</v>
      </c>
      <c r="J37" s="36">
        <v>36067.199999999997</v>
      </c>
      <c r="K37" s="36">
        <v>34090</v>
      </c>
      <c r="L37" s="36">
        <v>34090</v>
      </c>
      <c r="M37" s="36">
        <f>SUM(E37:L37)</f>
        <v>264790</v>
      </c>
    </row>
    <row r="38" spans="1:13" ht="49.5" customHeight="1" x14ac:dyDescent="0.25">
      <c r="A38" s="33"/>
      <c r="B38" s="41"/>
      <c r="C38" s="34"/>
      <c r="D38" s="37" t="s">
        <v>7</v>
      </c>
      <c r="E38" s="42"/>
      <c r="F38" s="42"/>
      <c r="G38" s="42"/>
      <c r="H38" s="42"/>
      <c r="I38" s="42"/>
      <c r="J38" s="42"/>
      <c r="K38" s="42"/>
      <c r="L38" s="42"/>
      <c r="M38" s="32">
        <f t="shared" si="4"/>
        <v>0</v>
      </c>
    </row>
    <row r="39" spans="1:13" ht="23.25" customHeight="1" x14ac:dyDescent="0.25">
      <c r="A39" s="33"/>
      <c r="B39" s="41"/>
      <c r="C39" s="34"/>
      <c r="D39" s="37" t="s">
        <v>38</v>
      </c>
      <c r="E39" s="42"/>
      <c r="F39" s="42"/>
      <c r="G39" s="42"/>
      <c r="H39" s="42"/>
      <c r="I39" s="42"/>
      <c r="J39" s="42"/>
      <c r="K39" s="42"/>
      <c r="L39" s="42"/>
      <c r="M39" s="32">
        <f t="shared" si="4"/>
        <v>0</v>
      </c>
    </row>
    <row r="40" spans="1:13" x14ac:dyDescent="0.25">
      <c r="A40" s="23"/>
      <c r="B40" s="25"/>
      <c r="C40" s="38"/>
      <c r="D40" s="35" t="s">
        <v>8</v>
      </c>
      <c r="E40" s="42"/>
      <c r="F40" s="42"/>
      <c r="G40" s="42"/>
      <c r="H40" s="42"/>
      <c r="I40" s="42"/>
      <c r="J40" s="42"/>
      <c r="K40" s="42"/>
      <c r="L40" s="42"/>
      <c r="M40" s="32">
        <f t="shared" si="4"/>
        <v>0</v>
      </c>
    </row>
    <row r="41" spans="1:13" x14ac:dyDescent="0.25">
      <c r="A41" s="17" t="s">
        <v>14</v>
      </c>
      <c r="B41" s="19" t="s">
        <v>23</v>
      </c>
      <c r="C41" s="30" t="s">
        <v>10</v>
      </c>
      <c r="D41" s="31" t="s">
        <v>4</v>
      </c>
      <c r="E41" s="32">
        <f t="shared" ref="E41:J41" si="20">E42+E43+E45</f>
        <v>15424.2</v>
      </c>
      <c r="F41" s="32">
        <f t="shared" si="20"/>
        <v>17255</v>
      </c>
      <c r="G41" s="32">
        <f t="shared" si="20"/>
        <v>19651</v>
      </c>
      <c r="H41" s="32">
        <f t="shared" si="20"/>
        <v>26381.3</v>
      </c>
      <c r="I41" s="32">
        <f t="shared" si="20"/>
        <v>28686.7</v>
      </c>
      <c r="J41" s="32">
        <f t="shared" si="20"/>
        <v>33190.300000000003</v>
      </c>
      <c r="K41" s="32">
        <f>K42+K43+K45</f>
        <v>28008</v>
      </c>
      <c r="L41" s="32">
        <f>L42+L43</f>
        <v>28006</v>
      </c>
      <c r="M41" s="32">
        <f>SUM(E41:L41)</f>
        <v>196602.5</v>
      </c>
    </row>
    <row r="42" spans="1:13" x14ac:dyDescent="0.25">
      <c r="A42" s="33"/>
      <c r="B42" s="41"/>
      <c r="C42" s="34"/>
      <c r="D42" s="35" t="s">
        <v>6</v>
      </c>
      <c r="E42" s="36">
        <v>15424.2</v>
      </c>
      <c r="F42" s="36">
        <v>17255</v>
      </c>
      <c r="G42" s="36">
        <v>19651</v>
      </c>
      <c r="H42" s="36">
        <v>26236.3</v>
      </c>
      <c r="I42" s="36">
        <f>28424.2+52.5</f>
        <v>28476.7</v>
      </c>
      <c r="J42" s="36">
        <v>32980.300000000003</v>
      </c>
      <c r="K42" s="36">
        <f>27834.2+34.8</f>
        <v>27869</v>
      </c>
      <c r="L42" s="36">
        <f>27834.2+34.8</f>
        <v>27869</v>
      </c>
      <c r="M42" s="36">
        <f>SUM(E42:L42)</f>
        <v>195761.5</v>
      </c>
    </row>
    <row r="43" spans="1:13" ht="45.75" customHeight="1" x14ac:dyDescent="0.25">
      <c r="A43" s="33"/>
      <c r="B43" s="41"/>
      <c r="C43" s="34"/>
      <c r="D43" s="37" t="s">
        <v>7</v>
      </c>
      <c r="E43" s="36"/>
      <c r="F43" s="36"/>
      <c r="G43" s="36"/>
      <c r="H43" s="36">
        <v>145</v>
      </c>
      <c r="I43" s="36">
        <v>210</v>
      </c>
      <c r="J43" s="36">
        <v>210</v>
      </c>
      <c r="K43" s="36">
        <v>139</v>
      </c>
      <c r="L43" s="36">
        <v>137</v>
      </c>
      <c r="M43" s="36">
        <f>SUM(E43:L43)</f>
        <v>841</v>
      </c>
    </row>
    <row r="44" spans="1:13" ht="18" customHeight="1" x14ac:dyDescent="0.25">
      <c r="A44" s="33"/>
      <c r="B44" s="41"/>
      <c r="C44" s="34"/>
      <c r="D44" s="37" t="s">
        <v>38</v>
      </c>
      <c r="E44" s="42"/>
      <c r="F44" s="42"/>
      <c r="G44" s="42"/>
      <c r="H44" s="42"/>
      <c r="I44" s="42"/>
      <c r="J44" s="42"/>
      <c r="K44" s="42"/>
      <c r="L44" s="42"/>
      <c r="M44" s="36">
        <f t="shared" si="4"/>
        <v>0</v>
      </c>
    </row>
    <row r="45" spans="1:13" x14ac:dyDescent="0.25">
      <c r="A45" s="23"/>
      <c r="B45" s="25"/>
      <c r="C45" s="38"/>
      <c r="D45" s="35" t="s">
        <v>8</v>
      </c>
      <c r="E45" s="44"/>
      <c r="F45" s="44"/>
      <c r="G45" s="44"/>
      <c r="H45" s="44"/>
      <c r="I45" s="44"/>
      <c r="J45" s="44"/>
      <c r="K45" s="44"/>
      <c r="L45" s="44"/>
      <c r="M45" s="32">
        <f t="shared" si="4"/>
        <v>0</v>
      </c>
    </row>
    <row r="46" spans="1:13" x14ac:dyDescent="0.25">
      <c r="A46" s="17" t="s">
        <v>15</v>
      </c>
      <c r="B46" s="19" t="s">
        <v>24</v>
      </c>
      <c r="C46" s="30" t="s">
        <v>10</v>
      </c>
      <c r="D46" s="31" t="s">
        <v>4</v>
      </c>
      <c r="E46" s="45">
        <f t="shared" ref="E46:L46" si="21">E47+E48+E50</f>
        <v>3318.2</v>
      </c>
      <c r="F46" s="45">
        <f t="shared" si="21"/>
        <v>3430.8</v>
      </c>
      <c r="G46" s="45">
        <f t="shared" si="21"/>
        <v>4073.8</v>
      </c>
      <c r="H46" s="45">
        <f t="shared" si="21"/>
        <v>3476.9</v>
      </c>
      <c r="I46" s="45">
        <f t="shared" si="21"/>
        <v>4801.8</v>
      </c>
      <c r="J46" s="45">
        <f t="shared" si="21"/>
        <v>5549</v>
      </c>
      <c r="K46" s="45">
        <f t="shared" si="21"/>
        <v>4084</v>
      </c>
      <c r="L46" s="45">
        <f t="shared" si="21"/>
        <v>4084</v>
      </c>
      <c r="M46" s="32">
        <f>SUM(E46:L46)</f>
        <v>32818.5</v>
      </c>
    </row>
    <row r="47" spans="1:13" x14ac:dyDescent="0.25">
      <c r="A47" s="33"/>
      <c r="B47" s="41"/>
      <c r="C47" s="34"/>
      <c r="D47" s="35" t="s">
        <v>6</v>
      </c>
      <c r="E47" s="42">
        <v>3318.2</v>
      </c>
      <c r="F47" s="42">
        <v>3430.8</v>
      </c>
      <c r="G47" s="42">
        <v>4073.8</v>
      </c>
      <c r="H47" s="42">
        <v>3476.9</v>
      </c>
      <c r="I47" s="42">
        <v>4801.8</v>
      </c>
      <c r="J47" s="42">
        <v>5549</v>
      </c>
      <c r="K47" s="42">
        <v>4084</v>
      </c>
      <c r="L47" s="42">
        <v>4084</v>
      </c>
      <c r="M47" s="36">
        <f>SUM(E47:L47)</f>
        <v>32818.5</v>
      </c>
    </row>
    <row r="48" spans="1:13" ht="49.5" customHeight="1" x14ac:dyDescent="0.25">
      <c r="A48" s="33"/>
      <c r="B48" s="41"/>
      <c r="C48" s="34"/>
      <c r="D48" s="37" t="s">
        <v>7</v>
      </c>
      <c r="E48" s="42"/>
      <c r="F48" s="42"/>
      <c r="G48" s="36"/>
      <c r="H48" s="36"/>
      <c r="I48" s="36"/>
      <c r="J48" s="36"/>
      <c r="K48" s="36"/>
      <c r="L48" s="36"/>
      <c r="M48" s="32">
        <f t="shared" si="4"/>
        <v>0</v>
      </c>
    </row>
    <row r="49" spans="1:13" ht="30" x14ac:dyDescent="0.25">
      <c r="A49" s="33"/>
      <c r="B49" s="41"/>
      <c r="C49" s="34"/>
      <c r="D49" s="37" t="s">
        <v>38</v>
      </c>
      <c r="E49" s="42"/>
      <c r="F49" s="42"/>
      <c r="G49" s="36"/>
      <c r="H49" s="36"/>
      <c r="I49" s="36"/>
      <c r="J49" s="36"/>
      <c r="K49" s="36"/>
      <c r="L49" s="36"/>
      <c r="M49" s="32">
        <f t="shared" si="4"/>
        <v>0</v>
      </c>
    </row>
    <row r="50" spans="1:13" x14ac:dyDescent="0.25">
      <c r="A50" s="23"/>
      <c r="B50" s="25"/>
      <c r="C50" s="38"/>
      <c r="D50" s="35" t="s">
        <v>8</v>
      </c>
      <c r="E50" s="44"/>
      <c r="F50" s="44"/>
      <c r="G50" s="44"/>
      <c r="H50" s="44"/>
      <c r="I50" s="44"/>
      <c r="J50" s="44"/>
      <c r="K50" s="44"/>
      <c r="L50" s="44"/>
      <c r="M50" s="32">
        <f t="shared" si="4"/>
        <v>0</v>
      </c>
    </row>
    <row r="51" spans="1:13" ht="75" x14ac:dyDescent="0.25">
      <c r="A51" s="17" t="s">
        <v>16</v>
      </c>
      <c r="B51" s="19" t="s">
        <v>25</v>
      </c>
      <c r="C51" s="39" t="s">
        <v>44</v>
      </c>
      <c r="D51" s="31" t="s">
        <v>4</v>
      </c>
      <c r="E51" s="32">
        <f>E53+E54+E56+E52</f>
        <v>8700.5</v>
      </c>
      <c r="F51" s="32">
        <f t="shared" ref="F51:L51" si="22">F53+F54+F56+F52</f>
        <v>7828.7</v>
      </c>
      <c r="G51" s="32">
        <f t="shared" si="22"/>
        <v>11937</v>
      </c>
      <c r="H51" s="32">
        <f t="shared" si="22"/>
        <v>14053.4</v>
      </c>
      <c r="I51" s="32">
        <f t="shared" si="22"/>
        <v>28318.3</v>
      </c>
      <c r="J51" s="32">
        <f t="shared" si="22"/>
        <v>15910.7</v>
      </c>
      <c r="K51" s="32">
        <f t="shared" si="22"/>
        <v>9479.1</v>
      </c>
      <c r="L51" s="32">
        <f t="shared" si="22"/>
        <v>9479.1</v>
      </c>
      <c r="M51" s="32">
        <f>SUM(E51:L51)</f>
        <v>105706.8</v>
      </c>
    </row>
    <row r="52" spans="1:13" ht="30" x14ac:dyDescent="0.25">
      <c r="A52" s="33"/>
      <c r="B52" s="41"/>
      <c r="C52" s="43" t="s">
        <v>45</v>
      </c>
      <c r="D52" s="35" t="s">
        <v>6</v>
      </c>
      <c r="E52" s="36">
        <v>0</v>
      </c>
      <c r="F52" s="36">
        <v>0</v>
      </c>
      <c r="G52" s="36">
        <v>2647.1</v>
      </c>
      <c r="H52" s="36">
        <v>4020</v>
      </c>
      <c r="I52" s="36">
        <v>2412.6999999999998</v>
      </c>
      <c r="J52" s="36">
        <v>36.200000000000003</v>
      </c>
      <c r="K52" s="36">
        <v>0</v>
      </c>
      <c r="L52" s="36"/>
      <c r="M52" s="36">
        <f>SUM(E52:K52)</f>
        <v>9116</v>
      </c>
    </row>
    <row r="53" spans="1:13" ht="30" x14ac:dyDescent="0.25">
      <c r="A53" s="33"/>
      <c r="B53" s="41"/>
      <c r="C53" s="43" t="s">
        <v>10</v>
      </c>
      <c r="D53" s="35" t="s">
        <v>6</v>
      </c>
      <c r="E53" s="36">
        <v>8700.5</v>
      </c>
      <c r="F53" s="36">
        <v>7828.7</v>
      </c>
      <c r="G53" s="36">
        <v>9289.9</v>
      </c>
      <c r="H53" s="36">
        <v>10033.4</v>
      </c>
      <c r="I53" s="36">
        <f>24483.4+11.1+11.1+120</f>
        <v>24625.599999999999</v>
      </c>
      <c r="J53" s="36">
        <v>15874.5</v>
      </c>
      <c r="K53" s="36">
        <v>9479.1</v>
      </c>
      <c r="L53" s="36">
        <v>9479.1</v>
      </c>
      <c r="M53" s="36">
        <f>SUM(E53:L53)</f>
        <v>95310.800000000017</v>
      </c>
    </row>
    <row r="54" spans="1:13" ht="48" customHeight="1" x14ac:dyDescent="0.25">
      <c r="A54" s="33"/>
      <c r="B54" s="41"/>
      <c r="C54" s="43" t="s">
        <v>10</v>
      </c>
      <c r="D54" s="37" t="s">
        <v>7</v>
      </c>
      <c r="E54" s="42"/>
      <c r="F54" s="42"/>
      <c r="G54" s="42"/>
      <c r="H54" s="42"/>
      <c r="I54" s="42">
        <f>100+100+1080</f>
        <v>1280</v>
      </c>
      <c r="J54" s="42"/>
      <c r="K54" s="42"/>
      <c r="L54" s="42"/>
      <c r="M54" s="32">
        <f t="shared" si="4"/>
        <v>1280</v>
      </c>
    </row>
    <row r="55" spans="1:13" ht="30" x14ac:dyDescent="0.25">
      <c r="A55" s="33"/>
      <c r="B55" s="41"/>
      <c r="C55" s="43" t="s">
        <v>10</v>
      </c>
      <c r="D55" s="37" t="s">
        <v>38</v>
      </c>
      <c r="E55" s="42"/>
      <c r="F55" s="42"/>
      <c r="G55" s="42"/>
      <c r="H55" s="42"/>
      <c r="I55" s="42"/>
      <c r="J55" s="42"/>
      <c r="K55" s="42"/>
      <c r="L55" s="42"/>
      <c r="M55" s="32">
        <f t="shared" si="4"/>
        <v>0</v>
      </c>
    </row>
    <row r="56" spans="1:13" ht="30" x14ac:dyDescent="0.25">
      <c r="A56" s="23"/>
      <c r="B56" s="25"/>
      <c r="C56" s="43" t="s">
        <v>10</v>
      </c>
      <c r="D56" s="35" t="s">
        <v>8</v>
      </c>
      <c r="E56" s="44"/>
      <c r="F56" s="44"/>
      <c r="G56" s="44"/>
      <c r="H56" s="44"/>
      <c r="I56" s="44"/>
      <c r="J56" s="44"/>
      <c r="K56" s="44"/>
      <c r="L56" s="44"/>
      <c r="M56" s="32">
        <f t="shared" si="4"/>
        <v>0</v>
      </c>
    </row>
    <row r="57" spans="1:13" x14ac:dyDescent="0.25">
      <c r="A57" s="24" t="s">
        <v>21</v>
      </c>
      <c r="B57" s="19" t="s">
        <v>27</v>
      </c>
      <c r="C57" s="30" t="s">
        <v>10</v>
      </c>
      <c r="D57" s="35" t="s">
        <v>4</v>
      </c>
      <c r="E57" s="46">
        <f t="shared" ref="E57:L57" si="23">E58</f>
        <v>2372.5</v>
      </c>
      <c r="F57" s="46">
        <f t="shared" si="23"/>
        <v>1816.9</v>
      </c>
      <c r="G57" s="46">
        <f t="shared" si="23"/>
        <v>1971.7</v>
      </c>
      <c r="H57" s="46">
        <f t="shared" si="23"/>
        <v>1136.7</v>
      </c>
      <c r="I57" s="46">
        <f t="shared" si="23"/>
        <v>937.8</v>
      </c>
      <c r="J57" s="46">
        <f>J58+J59</f>
        <v>1236.7</v>
      </c>
      <c r="K57" s="46">
        <f t="shared" si="23"/>
        <v>780</v>
      </c>
      <c r="L57" s="46">
        <f t="shared" si="23"/>
        <v>780</v>
      </c>
      <c r="M57" s="32">
        <f>SUM(E57:L57)</f>
        <v>11032.3</v>
      </c>
    </row>
    <row r="58" spans="1:13" x14ac:dyDescent="0.25">
      <c r="A58" s="24"/>
      <c r="B58" s="41"/>
      <c r="C58" s="34"/>
      <c r="D58" s="35" t="s">
        <v>22</v>
      </c>
      <c r="E58" s="44">
        <v>2372.5</v>
      </c>
      <c r="F58" s="44">
        <v>1816.9</v>
      </c>
      <c r="G58" s="44">
        <v>1971.7</v>
      </c>
      <c r="H58" s="44">
        <v>1136.7</v>
      </c>
      <c r="I58" s="44">
        <v>937.8</v>
      </c>
      <c r="J58" s="44">
        <v>780</v>
      </c>
      <c r="K58" s="44">
        <v>780</v>
      </c>
      <c r="L58" s="44">
        <v>780</v>
      </c>
      <c r="M58" s="36">
        <f>SUM(E58:L58)</f>
        <v>10575.599999999999</v>
      </c>
    </row>
    <row r="59" spans="1:13" ht="50.25" customHeight="1" x14ac:dyDescent="0.25">
      <c r="A59" s="24"/>
      <c r="B59" s="41"/>
      <c r="C59" s="34"/>
      <c r="D59" s="37" t="s">
        <v>7</v>
      </c>
      <c r="E59" s="44"/>
      <c r="F59" s="44"/>
      <c r="G59" s="44"/>
      <c r="H59" s="44"/>
      <c r="I59" s="44"/>
      <c r="J59" s="44">
        <v>456.7</v>
      </c>
      <c r="K59" s="44"/>
      <c r="L59" s="44"/>
      <c r="M59" s="32">
        <f t="shared" si="4"/>
        <v>456.7</v>
      </c>
    </row>
    <row r="60" spans="1:13" x14ac:dyDescent="0.25">
      <c r="A60" s="17"/>
      <c r="B60" s="41"/>
      <c r="C60" s="34"/>
      <c r="D60" s="47" t="s">
        <v>8</v>
      </c>
      <c r="E60" s="48"/>
      <c r="F60" s="48"/>
      <c r="G60" s="48"/>
      <c r="H60" s="48"/>
      <c r="I60" s="48"/>
      <c r="J60" s="48"/>
      <c r="K60" s="48"/>
      <c r="L60" s="48"/>
      <c r="M60" s="32">
        <f t="shared" si="4"/>
        <v>0</v>
      </c>
    </row>
    <row r="61" spans="1:13" x14ac:dyDescent="0.25">
      <c r="A61" s="24" t="s">
        <v>42</v>
      </c>
      <c r="B61" s="49" t="s">
        <v>49</v>
      </c>
      <c r="C61" s="18" t="s">
        <v>10</v>
      </c>
      <c r="D61" s="50" t="s">
        <v>4</v>
      </c>
      <c r="E61" s="44">
        <f>E62+E63+E64</f>
        <v>0</v>
      </c>
      <c r="F61" s="44">
        <f t="shared" ref="F61:I61" si="24">F62+F63+F64</f>
        <v>3800</v>
      </c>
      <c r="G61" s="44">
        <f t="shared" si="24"/>
        <v>0</v>
      </c>
      <c r="H61" s="44">
        <f t="shared" si="24"/>
        <v>0</v>
      </c>
      <c r="I61" s="44">
        <f t="shared" si="24"/>
        <v>0</v>
      </c>
      <c r="J61" s="44"/>
      <c r="K61" s="44"/>
      <c r="L61" s="44"/>
      <c r="M61" s="32">
        <f t="shared" si="4"/>
        <v>3800</v>
      </c>
    </row>
    <row r="62" spans="1:13" x14ac:dyDescent="0.25">
      <c r="A62" s="24"/>
      <c r="B62" s="49"/>
      <c r="C62" s="18"/>
      <c r="D62" s="35" t="s">
        <v>22</v>
      </c>
      <c r="E62" s="44">
        <v>0</v>
      </c>
      <c r="F62" s="44">
        <v>3800</v>
      </c>
      <c r="G62" s="44"/>
      <c r="H62" s="44"/>
      <c r="I62" s="44"/>
      <c r="J62" s="44"/>
      <c r="K62" s="44"/>
      <c r="L62" s="44"/>
      <c r="M62" s="36">
        <f t="shared" si="4"/>
        <v>3800</v>
      </c>
    </row>
    <row r="63" spans="1:13" ht="47.25" customHeight="1" x14ac:dyDescent="0.25">
      <c r="A63" s="24"/>
      <c r="B63" s="49"/>
      <c r="C63" s="18"/>
      <c r="D63" s="37" t="s">
        <v>7</v>
      </c>
      <c r="E63" s="44"/>
      <c r="F63" s="44"/>
      <c r="G63" s="44"/>
      <c r="H63" s="44"/>
      <c r="I63" s="44"/>
      <c r="J63" s="44"/>
      <c r="K63" s="44"/>
      <c r="L63" s="44"/>
      <c r="M63" s="32">
        <f t="shared" si="4"/>
        <v>0</v>
      </c>
    </row>
    <row r="64" spans="1:13" x14ac:dyDescent="0.25">
      <c r="A64" s="24"/>
      <c r="B64" s="49"/>
      <c r="C64" s="18"/>
      <c r="D64" s="35" t="s">
        <v>8</v>
      </c>
      <c r="E64" s="44"/>
      <c r="F64" s="44"/>
      <c r="G64" s="44"/>
      <c r="H64" s="44"/>
      <c r="I64" s="44"/>
      <c r="J64" s="44"/>
      <c r="K64" s="44"/>
      <c r="L64" s="44"/>
      <c r="M64" s="32">
        <f t="shared" si="4"/>
        <v>0</v>
      </c>
    </row>
    <row r="65" spans="1:13" x14ac:dyDescent="0.25">
      <c r="A65" s="17" t="s">
        <v>17</v>
      </c>
      <c r="B65" s="30" t="s">
        <v>28</v>
      </c>
      <c r="C65" s="30" t="s">
        <v>5</v>
      </c>
      <c r="D65" s="31" t="s">
        <v>4</v>
      </c>
      <c r="E65" s="32">
        <f t="shared" ref="E65:L65" si="25">E66+E67+E69</f>
        <v>23430.799999999999</v>
      </c>
      <c r="F65" s="32">
        <f t="shared" si="25"/>
        <v>27582.699999999997</v>
      </c>
      <c r="G65" s="32">
        <f t="shared" si="25"/>
        <v>33436.699999999997</v>
      </c>
      <c r="H65" s="32">
        <f t="shared" si="25"/>
        <v>36061.5</v>
      </c>
      <c r="I65" s="32">
        <f t="shared" si="25"/>
        <v>36882.5</v>
      </c>
      <c r="J65" s="32">
        <f t="shared" si="25"/>
        <v>40510.400000000001</v>
      </c>
      <c r="K65" s="32">
        <f t="shared" si="25"/>
        <v>36595.399999999994</v>
      </c>
      <c r="L65" s="32">
        <f t="shared" si="25"/>
        <v>36595.399999999994</v>
      </c>
      <c r="M65" s="32">
        <f>SUM(E65:L65)</f>
        <v>271095.40000000002</v>
      </c>
    </row>
    <row r="66" spans="1:13" x14ac:dyDescent="0.25">
      <c r="A66" s="33"/>
      <c r="B66" s="34"/>
      <c r="C66" s="34"/>
      <c r="D66" s="35" t="s">
        <v>6</v>
      </c>
      <c r="E66" s="36">
        <f t="shared" ref="E66:L66" si="26">E71</f>
        <v>23430.799999999999</v>
      </c>
      <c r="F66" s="36">
        <f t="shared" si="26"/>
        <v>27582.699999999997</v>
      </c>
      <c r="G66" s="36">
        <f t="shared" si="26"/>
        <v>33436.699999999997</v>
      </c>
      <c r="H66" s="36">
        <f t="shared" si="26"/>
        <v>36061.5</v>
      </c>
      <c r="I66" s="36">
        <f t="shared" si="26"/>
        <v>36882.5</v>
      </c>
      <c r="J66" s="36">
        <f t="shared" si="26"/>
        <v>40510.400000000001</v>
      </c>
      <c r="K66" s="36">
        <f t="shared" si="26"/>
        <v>36595.399999999994</v>
      </c>
      <c r="L66" s="36">
        <f t="shared" si="26"/>
        <v>36595.399999999994</v>
      </c>
      <c r="M66" s="36">
        <f>SUM(E66:L66)</f>
        <v>271095.40000000002</v>
      </c>
    </row>
    <row r="67" spans="1:13" ht="43.5" customHeight="1" x14ac:dyDescent="0.25">
      <c r="A67" s="33"/>
      <c r="B67" s="34"/>
      <c r="C67" s="34"/>
      <c r="D67" s="37" t="s">
        <v>7</v>
      </c>
      <c r="E67" s="36"/>
      <c r="F67" s="36"/>
      <c r="G67" s="36"/>
      <c r="H67" s="36"/>
      <c r="I67" s="36"/>
      <c r="J67" s="36"/>
      <c r="K67" s="36"/>
      <c r="L67" s="36"/>
      <c r="M67" s="32">
        <f t="shared" si="4"/>
        <v>0</v>
      </c>
    </row>
    <row r="68" spans="1:13" ht="25.5" customHeight="1" x14ac:dyDescent="0.25">
      <c r="A68" s="33"/>
      <c r="B68" s="34"/>
      <c r="C68" s="34"/>
      <c r="D68" s="37" t="s">
        <v>38</v>
      </c>
      <c r="E68" s="36"/>
      <c r="F68" s="36"/>
      <c r="G68" s="36"/>
      <c r="H68" s="36"/>
      <c r="I68" s="36"/>
      <c r="J68" s="36"/>
      <c r="K68" s="36"/>
      <c r="L68" s="36"/>
      <c r="M68" s="32">
        <f t="shared" si="4"/>
        <v>0</v>
      </c>
    </row>
    <row r="69" spans="1:13" x14ac:dyDescent="0.25">
      <c r="A69" s="33"/>
      <c r="B69" s="34"/>
      <c r="C69" s="38"/>
      <c r="D69" s="35" t="s">
        <v>8</v>
      </c>
      <c r="E69" s="44"/>
      <c r="F69" s="44"/>
      <c r="G69" s="44"/>
      <c r="H69" s="44"/>
      <c r="I69" s="44"/>
      <c r="J69" s="44"/>
      <c r="K69" s="44"/>
      <c r="L69" s="44"/>
      <c r="M69" s="32">
        <f t="shared" si="4"/>
        <v>0</v>
      </c>
    </row>
    <row r="70" spans="1:13" x14ac:dyDescent="0.25">
      <c r="A70" s="33"/>
      <c r="B70" s="34"/>
      <c r="C70" s="30" t="s">
        <v>10</v>
      </c>
      <c r="D70" s="31" t="s">
        <v>4</v>
      </c>
      <c r="E70" s="32">
        <f t="shared" ref="E70:L70" si="27">E71+E72+E74</f>
        <v>23430.799999999999</v>
      </c>
      <c r="F70" s="32">
        <f t="shared" si="27"/>
        <v>27582.699999999997</v>
      </c>
      <c r="G70" s="32">
        <f t="shared" si="27"/>
        <v>33436.699999999997</v>
      </c>
      <c r="H70" s="32">
        <f t="shared" si="27"/>
        <v>36061.5</v>
      </c>
      <c r="I70" s="32">
        <f t="shared" si="27"/>
        <v>36882.5</v>
      </c>
      <c r="J70" s="32">
        <f t="shared" si="27"/>
        <v>40510.400000000001</v>
      </c>
      <c r="K70" s="32">
        <f t="shared" si="27"/>
        <v>36595.399999999994</v>
      </c>
      <c r="L70" s="32">
        <f t="shared" si="27"/>
        <v>36595.399999999994</v>
      </c>
      <c r="M70" s="32">
        <f>SUM(E70:L70)</f>
        <v>271095.40000000002</v>
      </c>
    </row>
    <row r="71" spans="1:13" x14ac:dyDescent="0.25">
      <c r="A71" s="33"/>
      <c r="B71" s="34"/>
      <c r="C71" s="34"/>
      <c r="D71" s="35" t="s">
        <v>6</v>
      </c>
      <c r="E71" s="36">
        <f t="shared" ref="E71:L71" si="28">E76+E81</f>
        <v>23430.799999999999</v>
      </c>
      <c r="F71" s="36">
        <f t="shared" si="28"/>
        <v>27582.699999999997</v>
      </c>
      <c r="G71" s="36">
        <f t="shared" si="28"/>
        <v>33436.699999999997</v>
      </c>
      <c r="H71" s="36">
        <f t="shared" si="28"/>
        <v>36061.5</v>
      </c>
      <c r="I71" s="36">
        <f t="shared" si="28"/>
        <v>36882.5</v>
      </c>
      <c r="J71" s="36">
        <f t="shared" si="28"/>
        <v>40510.400000000001</v>
      </c>
      <c r="K71" s="36">
        <f t="shared" si="28"/>
        <v>36595.399999999994</v>
      </c>
      <c r="L71" s="36">
        <f t="shared" si="28"/>
        <v>36595.399999999994</v>
      </c>
      <c r="M71" s="36">
        <f>SUM(E71:L71)</f>
        <v>271095.40000000002</v>
      </c>
    </row>
    <row r="72" spans="1:13" ht="47.25" customHeight="1" x14ac:dyDescent="0.25">
      <c r="A72" s="33"/>
      <c r="B72" s="34"/>
      <c r="C72" s="34"/>
      <c r="D72" s="37" t="s">
        <v>7</v>
      </c>
      <c r="E72" s="36"/>
      <c r="F72" s="36"/>
      <c r="G72" s="36"/>
      <c r="H72" s="36"/>
      <c r="I72" s="36"/>
      <c r="J72" s="36"/>
      <c r="K72" s="36"/>
      <c r="L72" s="36"/>
      <c r="M72" s="32">
        <f t="shared" si="4"/>
        <v>0</v>
      </c>
    </row>
    <row r="73" spans="1:13" ht="30" x14ac:dyDescent="0.25">
      <c r="A73" s="33"/>
      <c r="B73" s="34"/>
      <c r="C73" s="34"/>
      <c r="D73" s="37" t="s">
        <v>38</v>
      </c>
      <c r="E73" s="36"/>
      <c r="F73" s="36"/>
      <c r="G73" s="36"/>
      <c r="H73" s="36"/>
      <c r="I73" s="36"/>
      <c r="J73" s="36"/>
      <c r="K73" s="36"/>
      <c r="L73" s="36"/>
      <c r="M73" s="32">
        <f t="shared" si="4"/>
        <v>0</v>
      </c>
    </row>
    <row r="74" spans="1:13" x14ac:dyDescent="0.25">
      <c r="A74" s="23"/>
      <c r="B74" s="38"/>
      <c r="C74" s="38"/>
      <c r="D74" s="35" t="s">
        <v>8</v>
      </c>
      <c r="E74" s="44"/>
      <c r="F74" s="44"/>
      <c r="G74" s="44"/>
      <c r="H74" s="44"/>
      <c r="I74" s="44"/>
      <c r="J74" s="44"/>
      <c r="K74" s="44"/>
      <c r="L74" s="44"/>
      <c r="M74" s="32">
        <f t="shared" si="4"/>
        <v>0</v>
      </c>
    </row>
    <row r="75" spans="1:13" x14ac:dyDescent="0.25">
      <c r="A75" s="17" t="s">
        <v>18</v>
      </c>
      <c r="B75" s="19" t="s">
        <v>43</v>
      </c>
      <c r="C75" s="30" t="s">
        <v>10</v>
      </c>
      <c r="D75" s="31" t="s">
        <v>4</v>
      </c>
      <c r="E75" s="32">
        <f t="shared" ref="E75:L75" si="29">E76+E77+E79</f>
        <v>12605.4</v>
      </c>
      <c r="F75" s="32">
        <f t="shared" si="29"/>
        <v>16116.4</v>
      </c>
      <c r="G75" s="32">
        <f t="shared" si="29"/>
        <v>20918.2</v>
      </c>
      <c r="H75" s="32">
        <f t="shared" si="29"/>
        <v>18404.7</v>
      </c>
      <c r="I75" s="32">
        <f t="shared" si="29"/>
        <v>17915.900000000001</v>
      </c>
      <c r="J75" s="32">
        <f t="shared" si="29"/>
        <v>18817.7</v>
      </c>
      <c r="K75" s="32">
        <f t="shared" si="29"/>
        <v>17937.3</v>
      </c>
      <c r="L75" s="32">
        <f t="shared" si="29"/>
        <v>17937.3</v>
      </c>
      <c r="M75" s="32">
        <f>SUM(E75:L75)</f>
        <v>140652.9</v>
      </c>
    </row>
    <row r="76" spans="1:13" x14ac:dyDescent="0.25">
      <c r="A76" s="33"/>
      <c r="B76" s="41"/>
      <c r="C76" s="34"/>
      <c r="D76" s="35" t="s">
        <v>6</v>
      </c>
      <c r="E76" s="36">
        <v>12605.4</v>
      </c>
      <c r="F76" s="36">
        <v>16116.4</v>
      </c>
      <c r="G76" s="36">
        <v>20918.2</v>
      </c>
      <c r="H76" s="36">
        <v>18404.7</v>
      </c>
      <c r="I76" s="36">
        <v>17915.900000000001</v>
      </c>
      <c r="J76" s="36">
        <v>18817.7</v>
      </c>
      <c r="K76" s="36">
        <v>17937.3</v>
      </c>
      <c r="L76" s="36">
        <v>17937.3</v>
      </c>
      <c r="M76" s="36">
        <f>SUM(E76:L76)</f>
        <v>140652.9</v>
      </c>
    </row>
    <row r="77" spans="1:13" ht="45.75" customHeight="1" x14ac:dyDescent="0.25">
      <c r="A77" s="33"/>
      <c r="B77" s="41"/>
      <c r="C77" s="34"/>
      <c r="D77" s="37" t="s">
        <v>7</v>
      </c>
      <c r="E77" s="36"/>
      <c r="F77" s="36"/>
      <c r="G77" s="36"/>
      <c r="H77" s="36"/>
      <c r="I77" s="36"/>
      <c r="J77" s="36"/>
      <c r="K77" s="36"/>
      <c r="L77" s="36"/>
      <c r="M77" s="32">
        <f t="shared" si="4"/>
        <v>0</v>
      </c>
    </row>
    <row r="78" spans="1:13" ht="30" x14ac:dyDescent="0.25">
      <c r="A78" s="33"/>
      <c r="B78" s="41"/>
      <c r="C78" s="34"/>
      <c r="D78" s="37" t="s">
        <v>38</v>
      </c>
      <c r="E78" s="36"/>
      <c r="F78" s="36"/>
      <c r="G78" s="36"/>
      <c r="H78" s="36"/>
      <c r="I78" s="36"/>
      <c r="J78" s="36"/>
      <c r="K78" s="36"/>
      <c r="L78" s="36"/>
      <c r="M78" s="32">
        <f t="shared" si="4"/>
        <v>0</v>
      </c>
    </row>
    <row r="79" spans="1:13" ht="47.25" customHeight="1" x14ac:dyDescent="0.25">
      <c r="A79" s="23"/>
      <c r="B79" s="25"/>
      <c r="C79" s="38"/>
      <c r="D79" s="35" t="s">
        <v>8</v>
      </c>
      <c r="E79" s="36"/>
      <c r="F79" s="36"/>
      <c r="G79" s="36"/>
      <c r="H79" s="36"/>
      <c r="I79" s="36"/>
      <c r="J79" s="36"/>
      <c r="K79" s="36"/>
      <c r="L79" s="36"/>
      <c r="M79" s="32">
        <f t="shared" si="4"/>
        <v>0</v>
      </c>
    </row>
    <row r="80" spans="1:13" x14ac:dyDescent="0.25">
      <c r="A80" s="17" t="s">
        <v>19</v>
      </c>
      <c r="B80" s="19" t="s">
        <v>29</v>
      </c>
      <c r="C80" s="30" t="s">
        <v>10</v>
      </c>
      <c r="D80" s="31" t="s">
        <v>4</v>
      </c>
      <c r="E80" s="32">
        <f>E81+E82+E84</f>
        <v>10825.4</v>
      </c>
      <c r="F80" s="32">
        <f>F81+F82+F84</f>
        <v>11466.3</v>
      </c>
      <c r="G80" s="32">
        <f>G81+G82+G84</f>
        <v>12518.5</v>
      </c>
      <c r="H80" s="32">
        <f>H81+H82+H84</f>
        <v>17656.8</v>
      </c>
      <c r="I80" s="32">
        <f t="shared" ref="I80:K80" si="30">I81+I82+I84</f>
        <v>18966.599999999999</v>
      </c>
      <c r="J80" s="32">
        <f t="shared" si="30"/>
        <v>21692.7</v>
      </c>
      <c r="K80" s="32">
        <f t="shared" si="30"/>
        <v>18658.099999999999</v>
      </c>
      <c r="L80" s="32">
        <f>SUM(L81)</f>
        <v>18658.099999999999</v>
      </c>
      <c r="M80" s="32">
        <f>SUM(E80:L80)</f>
        <v>130442.5</v>
      </c>
    </row>
    <row r="81" spans="1:13" x14ac:dyDescent="0.25">
      <c r="A81" s="33"/>
      <c r="B81" s="41"/>
      <c r="C81" s="34"/>
      <c r="D81" s="35" t="s">
        <v>6</v>
      </c>
      <c r="E81" s="36">
        <v>10825.4</v>
      </c>
      <c r="F81" s="36">
        <v>11466.3</v>
      </c>
      <c r="G81" s="36">
        <v>12518.5</v>
      </c>
      <c r="H81" s="36">
        <v>17656.8</v>
      </c>
      <c r="I81" s="36">
        <v>18966.599999999999</v>
      </c>
      <c r="J81" s="36">
        <v>21692.7</v>
      </c>
      <c r="K81" s="36">
        <v>18658.099999999999</v>
      </c>
      <c r="L81" s="36">
        <v>18658.099999999999</v>
      </c>
      <c r="M81" s="36">
        <f>SUM(E81:L81)</f>
        <v>130442.5</v>
      </c>
    </row>
    <row r="82" spans="1:13" ht="47.25" customHeight="1" x14ac:dyDescent="0.25">
      <c r="A82" s="33"/>
      <c r="B82" s="41"/>
      <c r="C82" s="34"/>
      <c r="D82" s="37" t="s">
        <v>7</v>
      </c>
      <c r="E82" s="36"/>
      <c r="F82" s="36"/>
      <c r="G82" s="36"/>
      <c r="H82" s="36"/>
      <c r="I82" s="36"/>
      <c r="J82" s="36"/>
      <c r="K82" s="36"/>
      <c r="L82" s="36"/>
      <c r="M82" s="32">
        <f t="shared" ref="M82:M109" si="31">SUM(E82:K82)</f>
        <v>0</v>
      </c>
    </row>
    <row r="83" spans="1:13" ht="30" x14ac:dyDescent="0.25">
      <c r="A83" s="33"/>
      <c r="B83" s="41"/>
      <c r="C83" s="34"/>
      <c r="D83" s="37" t="s">
        <v>38</v>
      </c>
      <c r="E83" s="36"/>
      <c r="F83" s="36"/>
      <c r="G83" s="36"/>
      <c r="H83" s="36"/>
      <c r="I83" s="36"/>
      <c r="J83" s="36"/>
      <c r="K83" s="36"/>
      <c r="L83" s="36"/>
      <c r="M83" s="32">
        <f t="shared" si="31"/>
        <v>0</v>
      </c>
    </row>
    <row r="84" spans="1:13" ht="15.75" customHeight="1" x14ac:dyDescent="0.25">
      <c r="A84" s="23"/>
      <c r="B84" s="25"/>
      <c r="C84" s="38"/>
      <c r="D84" s="35" t="s">
        <v>8</v>
      </c>
      <c r="E84" s="44"/>
      <c r="F84" s="44"/>
      <c r="G84" s="44"/>
      <c r="H84" s="44"/>
      <c r="I84" s="44"/>
      <c r="J84" s="44"/>
      <c r="K84" s="44"/>
      <c r="L84" s="44"/>
      <c r="M84" s="32">
        <f t="shared" si="31"/>
        <v>0</v>
      </c>
    </row>
    <row r="85" spans="1:13" x14ac:dyDescent="0.25">
      <c r="A85" s="17" t="s">
        <v>33</v>
      </c>
      <c r="B85" s="30" t="s">
        <v>34</v>
      </c>
      <c r="C85" s="30" t="s">
        <v>5</v>
      </c>
      <c r="D85" s="31" t="s">
        <v>4</v>
      </c>
      <c r="E85" s="32">
        <f>E86+E87+E88+E89</f>
        <v>19907</v>
      </c>
      <c r="F85" s="32">
        <f t="shared" ref="F85:K85" si="32">F86+F87+F88+F89</f>
        <v>0</v>
      </c>
      <c r="G85" s="32">
        <f t="shared" si="32"/>
        <v>0</v>
      </c>
      <c r="H85" s="32">
        <f t="shared" si="32"/>
        <v>0</v>
      </c>
      <c r="I85" s="32">
        <f t="shared" si="32"/>
        <v>0</v>
      </c>
      <c r="J85" s="32">
        <f t="shared" si="32"/>
        <v>0</v>
      </c>
      <c r="K85" s="32">
        <f t="shared" si="32"/>
        <v>0</v>
      </c>
      <c r="L85" s="32" t="s">
        <v>46</v>
      </c>
      <c r="M85" s="32">
        <f t="shared" si="31"/>
        <v>19907</v>
      </c>
    </row>
    <row r="86" spans="1:13" x14ac:dyDescent="0.25">
      <c r="A86" s="33"/>
      <c r="B86" s="34"/>
      <c r="C86" s="34"/>
      <c r="D86" s="35" t="s">
        <v>6</v>
      </c>
      <c r="E86" s="36">
        <f>E91</f>
        <v>0</v>
      </c>
      <c r="F86" s="36">
        <f t="shared" ref="F86:K86" si="33">F91</f>
        <v>0</v>
      </c>
      <c r="G86" s="36">
        <f t="shared" si="33"/>
        <v>0</v>
      </c>
      <c r="H86" s="36">
        <f t="shared" si="33"/>
        <v>0</v>
      </c>
      <c r="I86" s="36">
        <f t="shared" si="33"/>
        <v>0</v>
      </c>
      <c r="J86" s="36">
        <f t="shared" si="33"/>
        <v>0</v>
      </c>
      <c r="K86" s="36">
        <f t="shared" si="33"/>
        <v>0</v>
      </c>
      <c r="L86" s="36" t="s">
        <v>46</v>
      </c>
      <c r="M86" s="32">
        <f t="shared" si="31"/>
        <v>0</v>
      </c>
    </row>
    <row r="87" spans="1:13" ht="47.25" customHeight="1" x14ac:dyDescent="0.25">
      <c r="A87" s="33"/>
      <c r="B87" s="34"/>
      <c r="C87" s="34"/>
      <c r="D87" s="37" t="s">
        <v>7</v>
      </c>
      <c r="E87" s="36">
        <f>E92</f>
        <v>1592.6</v>
      </c>
      <c r="F87" s="36">
        <f t="shared" ref="F87:K87" si="34">F92</f>
        <v>0</v>
      </c>
      <c r="G87" s="36">
        <f t="shared" si="34"/>
        <v>0</v>
      </c>
      <c r="H87" s="36">
        <f t="shared" si="34"/>
        <v>0</v>
      </c>
      <c r="I87" s="36">
        <f t="shared" si="34"/>
        <v>0</v>
      </c>
      <c r="J87" s="36">
        <f t="shared" si="34"/>
        <v>0</v>
      </c>
      <c r="K87" s="36">
        <f t="shared" si="34"/>
        <v>0</v>
      </c>
      <c r="L87" s="36" t="s">
        <v>46</v>
      </c>
      <c r="M87" s="36">
        <f t="shared" si="31"/>
        <v>1592.6</v>
      </c>
    </row>
    <row r="88" spans="1:13" ht="22.5" customHeight="1" x14ac:dyDescent="0.25">
      <c r="A88" s="33"/>
      <c r="B88" s="34"/>
      <c r="C88" s="34"/>
      <c r="D88" s="37" t="s">
        <v>38</v>
      </c>
      <c r="E88" s="36">
        <f>E93</f>
        <v>18314.400000000001</v>
      </c>
      <c r="F88" s="36">
        <f t="shared" ref="F88:K88" si="35">F93</f>
        <v>0</v>
      </c>
      <c r="G88" s="36">
        <f t="shared" si="35"/>
        <v>0</v>
      </c>
      <c r="H88" s="36">
        <f t="shared" si="35"/>
        <v>0</v>
      </c>
      <c r="I88" s="36">
        <f t="shared" si="35"/>
        <v>0</v>
      </c>
      <c r="J88" s="36">
        <f t="shared" si="35"/>
        <v>0</v>
      </c>
      <c r="K88" s="36">
        <f t="shared" si="35"/>
        <v>0</v>
      </c>
      <c r="L88" s="36" t="s">
        <v>46</v>
      </c>
      <c r="M88" s="36">
        <f t="shared" si="31"/>
        <v>18314.400000000001</v>
      </c>
    </row>
    <row r="89" spans="1:13" x14ac:dyDescent="0.25">
      <c r="A89" s="33"/>
      <c r="B89" s="34"/>
      <c r="C89" s="38"/>
      <c r="D89" s="35" t="s">
        <v>8</v>
      </c>
      <c r="E89" s="44">
        <f>E94</f>
        <v>0</v>
      </c>
      <c r="F89" s="44">
        <f t="shared" ref="F89:H89" si="36">F94</f>
        <v>0</v>
      </c>
      <c r="G89" s="44">
        <f t="shared" si="36"/>
        <v>0</v>
      </c>
      <c r="H89" s="44">
        <f t="shared" si="36"/>
        <v>0</v>
      </c>
      <c r="I89" s="32">
        <f t="shared" ref="I89:K89" si="37">I90+I91+I93+I92</f>
        <v>0</v>
      </c>
      <c r="J89" s="32">
        <f t="shared" si="37"/>
        <v>0</v>
      </c>
      <c r="K89" s="32">
        <f t="shared" si="37"/>
        <v>0</v>
      </c>
      <c r="L89" s="32" t="s">
        <v>46</v>
      </c>
      <c r="M89" s="32">
        <f t="shared" si="31"/>
        <v>0</v>
      </c>
    </row>
    <row r="90" spans="1:13" x14ac:dyDescent="0.25">
      <c r="A90" s="33"/>
      <c r="B90" s="34"/>
      <c r="C90" s="30" t="s">
        <v>10</v>
      </c>
      <c r="D90" s="31" t="s">
        <v>4</v>
      </c>
      <c r="E90" s="32">
        <f>E91+E92+E93+E94</f>
        <v>19907</v>
      </c>
      <c r="F90" s="32">
        <f t="shared" ref="F90:K90" si="38">F91+F92+F93+F94</f>
        <v>0</v>
      </c>
      <c r="G90" s="32">
        <f t="shared" si="38"/>
        <v>0</v>
      </c>
      <c r="H90" s="32">
        <f t="shared" si="38"/>
        <v>0</v>
      </c>
      <c r="I90" s="32">
        <f t="shared" si="38"/>
        <v>0</v>
      </c>
      <c r="J90" s="32">
        <f t="shared" si="38"/>
        <v>0</v>
      </c>
      <c r="K90" s="32">
        <f t="shared" si="38"/>
        <v>0</v>
      </c>
      <c r="L90" s="32" t="s">
        <v>46</v>
      </c>
      <c r="M90" s="32">
        <f t="shared" si="31"/>
        <v>19907</v>
      </c>
    </row>
    <row r="91" spans="1:13" x14ac:dyDescent="0.25">
      <c r="A91" s="33"/>
      <c r="B91" s="34"/>
      <c r="C91" s="34"/>
      <c r="D91" s="35" t="s">
        <v>6</v>
      </c>
      <c r="E91" s="36">
        <f>E96+E101+E106</f>
        <v>0</v>
      </c>
      <c r="F91" s="36">
        <f t="shared" ref="F91:K91" si="39">F96+F101+F106</f>
        <v>0</v>
      </c>
      <c r="G91" s="36">
        <f t="shared" si="39"/>
        <v>0</v>
      </c>
      <c r="H91" s="36">
        <f t="shared" si="39"/>
        <v>0</v>
      </c>
      <c r="I91" s="36">
        <f t="shared" si="39"/>
        <v>0</v>
      </c>
      <c r="J91" s="36">
        <f t="shared" si="39"/>
        <v>0</v>
      </c>
      <c r="K91" s="36">
        <f t="shared" si="39"/>
        <v>0</v>
      </c>
      <c r="L91" s="36" t="s">
        <v>46</v>
      </c>
      <c r="M91" s="32">
        <f t="shared" si="31"/>
        <v>0</v>
      </c>
    </row>
    <row r="92" spans="1:13" ht="49.5" customHeight="1" x14ac:dyDescent="0.25">
      <c r="A92" s="33"/>
      <c r="B92" s="34"/>
      <c r="C92" s="34"/>
      <c r="D92" s="37" t="s">
        <v>7</v>
      </c>
      <c r="E92" s="36">
        <f>E97+E102+E107</f>
        <v>1592.6</v>
      </c>
      <c r="F92" s="36">
        <f t="shared" ref="F92:K92" si="40">F97+F102+F107</f>
        <v>0</v>
      </c>
      <c r="G92" s="36">
        <f t="shared" si="40"/>
        <v>0</v>
      </c>
      <c r="H92" s="36">
        <f t="shared" si="40"/>
        <v>0</v>
      </c>
      <c r="I92" s="36">
        <f t="shared" si="40"/>
        <v>0</v>
      </c>
      <c r="J92" s="36">
        <f t="shared" si="40"/>
        <v>0</v>
      </c>
      <c r="K92" s="36">
        <f t="shared" si="40"/>
        <v>0</v>
      </c>
      <c r="L92" s="36" t="s">
        <v>46</v>
      </c>
      <c r="M92" s="36">
        <f t="shared" si="31"/>
        <v>1592.6</v>
      </c>
    </row>
    <row r="93" spans="1:13" ht="21" customHeight="1" x14ac:dyDescent="0.25">
      <c r="A93" s="33"/>
      <c r="B93" s="34"/>
      <c r="C93" s="34"/>
      <c r="D93" s="37" t="s">
        <v>38</v>
      </c>
      <c r="E93" s="36">
        <f>E98+E103+E108</f>
        <v>18314.400000000001</v>
      </c>
      <c r="F93" s="36">
        <f t="shared" ref="F93:K93" si="41">F98+F103+F108</f>
        <v>0</v>
      </c>
      <c r="G93" s="36">
        <f t="shared" si="41"/>
        <v>0</v>
      </c>
      <c r="H93" s="36">
        <f t="shared" si="41"/>
        <v>0</v>
      </c>
      <c r="I93" s="36">
        <f t="shared" si="41"/>
        <v>0</v>
      </c>
      <c r="J93" s="36">
        <f t="shared" si="41"/>
        <v>0</v>
      </c>
      <c r="K93" s="36">
        <f t="shared" si="41"/>
        <v>0</v>
      </c>
      <c r="L93" s="36" t="s">
        <v>46</v>
      </c>
      <c r="M93" s="36">
        <f t="shared" si="31"/>
        <v>18314.400000000001</v>
      </c>
    </row>
    <row r="94" spans="1:13" x14ac:dyDescent="0.25">
      <c r="A94" s="23"/>
      <c r="B94" s="38"/>
      <c r="C94" s="38"/>
      <c r="D94" s="35" t="s">
        <v>8</v>
      </c>
      <c r="E94" s="44">
        <f>E99+E104+E109</f>
        <v>0</v>
      </c>
      <c r="F94" s="44">
        <f t="shared" ref="F94:K94" si="42">F99+F104+F109</f>
        <v>0</v>
      </c>
      <c r="G94" s="44">
        <f t="shared" si="42"/>
        <v>0</v>
      </c>
      <c r="H94" s="44">
        <f t="shared" si="42"/>
        <v>0</v>
      </c>
      <c r="I94" s="44">
        <f t="shared" si="42"/>
        <v>0</v>
      </c>
      <c r="J94" s="44">
        <f t="shared" si="42"/>
        <v>0</v>
      </c>
      <c r="K94" s="44">
        <f t="shared" si="42"/>
        <v>0</v>
      </c>
      <c r="L94" s="36" t="s">
        <v>46</v>
      </c>
      <c r="M94" s="32">
        <f t="shared" si="31"/>
        <v>0</v>
      </c>
    </row>
    <row r="95" spans="1:13" x14ac:dyDescent="0.25">
      <c r="A95" s="17" t="s">
        <v>35</v>
      </c>
      <c r="B95" s="19" t="s">
        <v>39</v>
      </c>
      <c r="C95" s="30" t="s">
        <v>10</v>
      </c>
      <c r="D95" s="31" t="s">
        <v>4</v>
      </c>
      <c r="E95" s="32">
        <f>E96+E97+E99+E98</f>
        <v>13271.300000000001</v>
      </c>
      <c r="F95" s="32">
        <f t="shared" ref="F95:K95" si="43">F96+F97+F99+F98</f>
        <v>0</v>
      </c>
      <c r="G95" s="32">
        <f t="shared" si="43"/>
        <v>0</v>
      </c>
      <c r="H95" s="32">
        <f t="shared" si="43"/>
        <v>0</v>
      </c>
      <c r="I95" s="32">
        <f t="shared" si="43"/>
        <v>0</v>
      </c>
      <c r="J95" s="32">
        <f t="shared" si="43"/>
        <v>0</v>
      </c>
      <c r="K95" s="32">
        <f t="shared" si="43"/>
        <v>0</v>
      </c>
      <c r="L95" s="32" t="s">
        <v>46</v>
      </c>
      <c r="M95" s="32">
        <f t="shared" si="31"/>
        <v>13271.300000000001</v>
      </c>
    </row>
    <row r="96" spans="1:13" x14ac:dyDescent="0.25">
      <c r="A96" s="33"/>
      <c r="B96" s="41"/>
      <c r="C96" s="34"/>
      <c r="D96" s="35" t="s">
        <v>6</v>
      </c>
      <c r="E96" s="36"/>
      <c r="F96" s="36"/>
      <c r="G96" s="36"/>
      <c r="H96" s="36"/>
      <c r="I96" s="36"/>
      <c r="J96" s="36"/>
      <c r="K96" s="36"/>
      <c r="L96" s="36"/>
      <c r="M96" s="32">
        <f t="shared" si="31"/>
        <v>0</v>
      </c>
    </row>
    <row r="97" spans="1:13" ht="45" customHeight="1" x14ac:dyDescent="0.25">
      <c r="A97" s="33"/>
      <c r="B97" s="41"/>
      <c r="C97" s="34"/>
      <c r="D97" s="37" t="s">
        <v>7</v>
      </c>
      <c r="E97" s="36">
        <v>1061.7</v>
      </c>
      <c r="F97" s="36"/>
      <c r="G97" s="36"/>
      <c r="H97" s="36"/>
      <c r="I97" s="36"/>
      <c r="J97" s="36"/>
      <c r="K97" s="36"/>
      <c r="L97" s="36"/>
      <c r="M97" s="36">
        <f t="shared" si="31"/>
        <v>1061.7</v>
      </c>
    </row>
    <row r="98" spans="1:13" ht="23.25" customHeight="1" x14ac:dyDescent="0.25">
      <c r="A98" s="33"/>
      <c r="B98" s="41"/>
      <c r="C98" s="34"/>
      <c r="D98" s="37" t="s">
        <v>38</v>
      </c>
      <c r="E98" s="36">
        <v>12209.6</v>
      </c>
      <c r="F98" s="36"/>
      <c r="G98" s="36"/>
      <c r="H98" s="36"/>
      <c r="I98" s="36"/>
      <c r="J98" s="36"/>
      <c r="K98" s="36"/>
      <c r="L98" s="36"/>
      <c r="M98" s="36">
        <f t="shared" si="31"/>
        <v>12209.6</v>
      </c>
    </row>
    <row r="99" spans="1:13" x14ac:dyDescent="0.25">
      <c r="A99" s="23"/>
      <c r="B99" s="25"/>
      <c r="C99" s="38"/>
      <c r="D99" s="35" t="s">
        <v>8</v>
      </c>
      <c r="E99" s="44"/>
      <c r="F99" s="44"/>
      <c r="G99" s="44"/>
      <c r="H99" s="44"/>
      <c r="I99" s="44"/>
      <c r="J99" s="44"/>
      <c r="K99" s="44"/>
      <c r="L99" s="44"/>
      <c r="M99" s="32">
        <f t="shared" si="31"/>
        <v>0</v>
      </c>
    </row>
    <row r="100" spans="1:13" x14ac:dyDescent="0.25">
      <c r="A100" s="17" t="s">
        <v>36</v>
      </c>
      <c r="B100" s="19" t="s">
        <v>40</v>
      </c>
      <c r="C100" s="30" t="s">
        <v>10</v>
      </c>
      <c r="D100" s="31" t="s">
        <v>4</v>
      </c>
      <c r="E100" s="32">
        <f>E101+E102+E104+E103</f>
        <v>6635.7</v>
      </c>
      <c r="F100" s="32">
        <f t="shared" ref="F100:K100" si="44">F101+F102+F104+F103</f>
        <v>0</v>
      </c>
      <c r="G100" s="32">
        <f t="shared" si="44"/>
        <v>0</v>
      </c>
      <c r="H100" s="32">
        <f t="shared" si="44"/>
        <v>0</v>
      </c>
      <c r="I100" s="32">
        <f t="shared" si="44"/>
        <v>0</v>
      </c>
      <c r="J100" s="32">
        <f t="shared" si="44"/>
        <v>0</v>
      </c>
      <c r="K100" s="32">
        <f t="shared" si="44"/>
        <v>0</v>
      </c>
      <c r="L100" s="32" t="s">
        <v>46</v>
      </c>
      <c r="M100" s="32">
        <f t="shared" si="31"/>
        <v>6635.7</v>
      </c>
    </row>
    <row r="101" spans="1:13" x14ac:dyDescent="0.25">
      <c r="A101" s="33"/>
      <c r="B101" s="41"/>
      <c r="C101" s="34"/>
      <c r="D101" s="35" t="s">
        <v>6</v>
      </c>
      <c r="E101" s="36"/>
      <c r="F101" s="36"/>
      <c r="G101" s="36"/>
      <c r="H101" s="36"/>
      <c r="I101" s="36"/>
      <c r="J101" s="36"/>
      <c r="K101" s="36"/>
      <c r="L101" s="36"/>
      <c r="M101" s="32">
        <f t="shared" si="31"/>
        <v>0</v>
      </c>
    </row>
    <row r="102" spans="1:13" ht="45" customHeight="1" x14ac:dyDescent="0.25">
      <c r="A102" s="33"/>
      <c r="B102" s="41"/>
      <c r="C102" s="34"/>
      <c r="D102" s="37" t="s">
        <v>7</v>
      </c>
      <c r="E102" s="36">
        <v>530.9</v>
      </c>
      <c r="F102" s="36"/>
      <c r="G102" s="36"/>
      <c r="H102" s="36"/>
      <c r="I102" s="36"/>
      <c r="J102" s="36"/>
      <c r="K102" s="36"/>
      <c r="L102" s="36"/>
      <c r="M102" s="36">
        <f t="shared" si="31"/>
        <v>530.9</v>
      </c>
    </row>
    <row r="103" spans="1:13" ht="30" x14ac:dyDescent="0.25">
      <c r="A103" s="33"/>
      <c r="B103" s="41"/>
      <c r="C103" s="34"/>
      <c r="D103" s="37" t="s">
        <v>38</v>
      </c>
      <c r="E103" s="36">
        <v>6104.8</v>
      </c>
      <c r="F103" s="36"/>
      <c r="G103" s="36"/>
      <c r="H103" s="36"/>
      <c r="I103" s="36"/>
      <c r="J103" s="36"/>
      <c r="K103" s="36"/>
      <c r="L103" s="36"/>
      <c r="M103" s="36">
        <f t="shared" si="31"/>
        <v>6104.8</v>
      </c>
    </row>
    <row r="104" spans="1:13" x14ac:dyDescent="0.25">
      <c r="A104" s="23"/>
      <c r="B104" s="25"/>
      <c r="C104" s="38"/>
      <c r="D104" s="35" t="s">
        <v>8</v>
      </c>
      <c r="E104" s="44"/>
      <c r="F104" s="44"/>
      <c r="G104" s="44"/>
      <c r="H104" s="44"/>
      <c r="I104" s="44"/>
      <c r="J104" s="44"/>
      <c r="K104" s="44"/>
      <c r="L104" s="44"/>
      <c r="M104" s="32">
        <f t="shared" si="31"/>
        <v>0</v>
      </c>
    </row>
    <row r="105" spans="1:13" x14ac:dyDescent="0.25">
      <c r="A105" s="17" t="s">
        <v>37</v>
      </c>
      <c r="B105" s="19" t="s">
        <v>41</v>
      </c>
      <c r="C105" s="30" t="s">
        <v>10</v>
      </c>
      <c r="D105" s="31" t="s">
        <v>4</v>
      </c>
      <c r="E105" s="32">
        <f>E106+E107+E109+E108</f>
        <v>0</v>
      </c>
      <c r="F105" s="32">
        <f t="shared" ref="F105:K105" si="45">F106+F107+F109+F108</f>
        <v>0</v>
      </c>
      <c r="G105" s="32">
        <f t="shared" si="45"/>
        <v>0</v>
      </c>
      <c r="H105" s="32">
        <f t="shared" si="45"/>
        <v>0</v>
      </c>
      <c r="I105" s="32">
        <f t="shared" si="45"/>
        <v>0</v>
      </c>
      <c r="J105" s="32">
        <f t="shared" si="45"/>
        <v>0</v>
      </c>
      <c r="K105" s="32">
        <f t="shared" si="45"/>
        <v>0</v>
      </c>
      <c r="L105" s="32" t="s">
        <v>46</v>
      </c>
      <c r="M105" s="32">
        <f>SUM(E105:L105)</f>
        <v>0</v>
      </c>
    </row>
    <row r="106" spans="1:13" x14ac:dyDescent="0.25">
      <c r="A106" s="33"/>
      <c r="B106" s="41"/>
      <c r="C106" s="34"/>
      <c r="D106" s="35" t="s">
        <v>6</v>
      </c>
      <c r="E106" s="36"/>
      <c r="F106" s="36"/>
      <c r="G106" s="36"/>
      <c r="H106" s="36"/>
      <c r="I106" s="36"/>
      <c r="J106" s="36"/>
      <c r="K106" s="36"/>
      <c r="L106" s="36"/>
      <c r="M106" s="32">
        <f t="shared" si="31"/>
        <v>0</v>
      </c>
    </row>
    <row r="107" spans="1:13" ht="44.25" customHeight="1" x14ac:dyDescent="0.25">
      <c r="A107" s="33"/>
      <c r="B107" s="41"/>
      <c r="C107" s="34"/>
      <c r="D107" s="37" t="s">
        <v>7</v>
      </c>
      <c r="E107" s="36"/>
      <c r="F107" s="36"/>
      <c r="G107" s="36"/>
      <c r="H107" s="36"/>
      <c r="I107" s="36"/>
      <c r="J107" s="36"/>
      <c r="K107" s="36"/>
      <c r="L107" s="36"/>
      <c r="M107" s="32">
        <f t="shared" si="31"/>
        <v>0</v>
      </c>
    </row>
    <row r="108" spans="1:13" ht="24.75" customHeight="1" x14ac:dyDescent="0.25">
      <c r="A108" s="33"/>
      <c r="B108" s="41"/>
      <c r="C108" s="34"/>
      <c r="D108" s="37" t="s">
        <v>38</v>
      </c>
      <c r="E108" s="36"/>
      <c r="F108" s="36"/>
      <c r="G108" s="36"/>
      <c r="H108" s="36"/>
      <c r="I108" s="36"/>
      <c r="J108" s="36"/>
      <c r="K108" s="36"/>
      <c r="L108" s="36"/>
      <c r="M108" s="32">
        <f t="shared" si="31"/>
        <v>0</v>
      </c>
    </row>
    <row r="109" spans="1:13" x14ac:dyDescent="0.25">
      <c r="A109" s="23"/>
      <c r="B109" s="25"/>
      <c r="C109" s="38"/>
      <c r="D109" s="35" t="s">
        <v>8</v>
      </c>
      <c r="E109" s="44"/>
      <c r="F109" s="44"/>
      <c r="G109" s="44"/>
      <c r="H109" s="44"/>
      <c r="I109" s="44"/>
      <c r="J109" s="44"/>
      <c r="K109" s="44"/>
      <c r="L109" s="44"/>
      <c r="M109" s="32">
        <f t="shared" si="31"/>
        <v>0</v>
      </c>
    </row>
    <row r="110" spans="1:13" x14ac:dyDescent="0.25">
      <c r="B110" s="2"/>
      <c r="C110" s="2"/>
      <c r="D110" s="12"/>
      <c r="E110" s="2"/>
      <c r="F110" s="2"/>
      <c r="G110" s="2"/>
      <c r="H110" s="2"/>
      <c r="I110" s="2"/>
      <c r="J110" s="2"/>
      <c r="K110" s="2"/>
      <c r="L110" s="2"/>
      <c r="M110" s="2"/>
    </row>
    <row r="111" spans="1:13" x14ac:dyDescent="0.25">
      <c r="B111" s="2"/>
      <c r="C111" s="2"/>
      <c r="D111" s="12"/>
      <c r="E111" s="2"/>
      <c r="F111" s="2"/>
      <c r="G111" s="2"/>
      <c r="H111" s="2"/>
      <c r="I111" s="2"/>
      <c r="J111" s="2"/>
      <c r="K111" s="2"/>
      <c r="L111" s="2"/>
      <c r="M111" s="2"/>
    </row>
    <row r="112" spans="1:13" x14ac:dyDescent="0.25">
      <c r="B112" s="2"/>
      <c r="C112" s="2"/>
      <c r="D112" s="12"/>
      <c r="E112" s="2"/>
      <c r="F112" s="2"/>
      <c r="G112" s="2"/>
      <c r="H112" s="2"/>
      <c r="I112" s="2"/>
      <c r="J112" s="2"/>
      <c r="K112" s="2"/>
      <c r="L112" s="2"/>
      <c r="M112" s="2"/>
    </row>
    <row r="113" spans="2:13" x14ac:dyDescent="0.25">
      <c r="B113" s="2"/>
      <c r="C113" s="2"/>
      <c r="D113" s="12"/>
      <c r="E113" s="2"/>
      <c r="F113" s="2"/>
      <c r="G113" s="2"/>
      <c r="H113" s="2"/>
      <c r="I113" s="2"/>
      <c r="J113" s="2"/>
      <c r="K113" s="2"/>
      <c r="L113" s="2"/>
      <c r="M113" s="2"/>
    </row>
    <row r="114" spans="2:13" x14ac:dyDescent="0.25">
      <c r="B114" s="2"/>
      <c r="C114" s="2"/>
      <c r="D114" s="12"/>
      <c r="E114" s="2"/>
      <c r="F114" s="2"/>
      <c r="G114" s="2"/>
      <c r="H114" s="2"/>
      <c r="I114" s="2"/>
      <c r="J114" s="2"/>
      <c r="K114" s="2"/>
      <c r="L114" s="2"/>
      <c r="M114" s="2"/>
    </row>
    <row r="115" spans="2:13" x14ac:dyDescent="0.25">
      <c r="B115" s="2"/>
      <c r="C115" s="2"/>
      <c r="D115" s="12"/>
      <c r="E115" s="2"/>
      <c r="F115" s="2"/>
      <c r="G115" s="2"/>
      <c r="H115" s="2"/>
      <c r="I115" s="2"/>
      <c r="J115" s="2"/>
      <c r="K115" s="2"/>
      <c r="L115" s="2"/>
      <c r="M115" s="2"/>
    </row>
    <row r="116" spans="2:13" x14ac:dyDescent="0.25">
      <c r="B116" s="2"/>
      <c r="C116" s="2"/>
      <c r="D116" s="12"/>
      <c r="E116" s="2"/>
      <c r="F116" s="2"/>
      <c r="G116" s="2"/>
      <c r="H116" s="2"/>
      <c r="I116" s="2"/>
      <c r="J116" s="2"/>
      <c r="K116" s="2"/>
      <c r="L116" s="2"/>
      <c r="M116" s="2"/>
    </row>
    <row r="117" spans="2:13" x14ac:dyDescent="0.25">
      <c r="B117" s="2"/>
      <c r="C117" s="2"/>
      <c r="D117" s="12"/>
      <c r="E117" s="2"/>
      <c r="F117" s="2"/>
      <c r="G117" s="2"/>
      <c r="H117" s="2"/>
      <c r="I117" s="2"/>
      <c r="J117" s="2"/>
      <c r="K117" s="2"/>
      <c r="L117" s="2"/>
      <c r="M117" s="2"/>
    </row>
    <row r="118" spans="2:13" x14ac:dyDescent="0.25">
      <c r="B118" s="2"/>
      <c r="C118" s="2"/>
      <c r="D118" s="12"/>
      <c r="E118" s="2"/>
      <c r="F118" s="2"/>
      <c r="G118" s="2"/>
      <c r="H118" s="2"/>
      <c r="I118" s="2"/>
      <c r="J118" s="2"/>
      <c r="K118" s="2"/>
      <c r="L118" s="2"/>
      <c r="M118" s="2"/>
    </row>
    <row r="119" spans="2:13" x14ac:dyDescent="0.25">
      <c r="B119" s="2"/>
      <c r="C119" s="2"/>
      <c r="D119" s="12"/>
      <c r="E119" s="2"/>
      <c r="F119" s="2"/>
      <c r="G119" s="2"/>
      <c r="H119" s="2"/>
      <c r="I119" s="2"/>
      <c r="J119" s="2"/>
      <c r="K119" s="2"/>
      <c r="L119" s="2"/>
      <c r="M119" s="2"/>
    </row>
    <row r="120" spans="2:13" x14ac:dyDescent="0.25">
      <c r="B120" s="2"/>
      <c r="C120" s="2"/>
      <c r="D120" s="12"/>
      <c r="E120" s="2"/>
      <c r="F120" s="2"/>
      <c r="G120" s="2"/>
      <c r="H120" s="2"/>
      <c r="I120" s="2"/>
      <c r="J120" s="2"/>
      <c r="K120" s="2"/>
      <c r="L120" s="2"/>
      <c r="M120" s="2"/>
    </row>
    <row r="121" spans="2:13" x14ac:dyDescent="0.25">
      <c r="B121" s="2"/>
      <c r="C121" s="2"/>
      <c r="D121" s="12"/>
      <c r="E121" s="2"/>
      <c r="F121" s="2"/>
      <c r="G121" s="2"/>
      <c r="H121" s="2"/>
      <c r="I121" s="2"/>
      <c r="J121" s="2"/>
      <c r="K121" s="2"/>
      <c r="L121" s="2"/>
      <c r="M121" s="2"/>
    </row>
    <row r="122" spans="2:13" x14ac:dyDescent="0.25">
      <c r="B122" s="2"/>
      <c r="C122" s="2"/>
      <c r="D122" s="12"/>
      <c r="E122" s="2"/>
      <c r="F122" s="2"/>
      <c r="G122" s="2"/>
      <c r="H122" s="2"/>
      <c r="I122" s="2"/>
      <c r="J122" s="2"/>
      <c r="K122" s="2"/>
      <c r="L122" s="2"/>
      <c r="M122" s="2"/>
    </row>
    <row r="123" spans="2:13" x14ac:dyDescent="0.25">
      <c r="B123" s="2"/>
      <c r="C123" s="2"/>
      <c r="D123" s="12"/>
      <c r="E123" s="2"/>
      <c r="F123" s="2"/>
      <c r="G123" s="2"/>
      <c r="H123" s="2"/>
      <c r="I123" s="2"/>
      <c r="J123" s="2"/>
      <c r="K123" s="2"/>
      <c r="L123" s="2"/>
      <c r="M123" s="2"/>
    </row>
    <row r="124" spans="2:13" x14ac:dyDescent="0.25">
      <c r="B124" s="2"/>
      <c r="C124" s="2"/>
      <c r="D124" s="12"/>
      <c r="E124" s="2"/>
      <c r="F124" s="2"/>
      <c r="G124" s="2"/>
      <c r="H124" s="2"/>
      <c r="I124" s="2"/>
      <c r="J124" s="2"/>
      <c r="K124" s="2"/>
      <c r="L124" s="2"/>
      <c r="M124" s="2"/>
    </row>
    <row r="125" spans="2:13" x14ac:dyDescent="0.25">
      <c r="B125" s="2"/>
      <c r="C125" s="2"/>
      <c r="D125" s="12"/>
      <c r="E125" s="2"/>
      <c r="F125" s="2"/>
      <c r="G125" s="2"/>
      <c r="H125" s="2"/>
      <c r="I125" s="2"/>
      <c r="J125" s="2"/>
      <c r="K125" s="2"/>
      <c r="L125" s="2"/>
      <c r="M125" s="2"/>
    </row>
    <row r="126" spans="2:13" x14ac:dyDescent="0.25">
      <c r="B126" s="2"/>
      <c r="C126" s="2"/>
      <c r="D126" s="12"/>
      <c r="E126" s="2"/>
      <c r="F126" s="2"/>
      <c r="G126" s="2"/>
      <c r="H126" s="2"/>
      <c r="I126" s="2"/>
      <c r="J126" s="2"/>
      <c r="K126" s="2"/>
      <c r="L126" s="2"/>
      <c r="M126" s="2"/>
    </row>
    <row r="127" spans="2:13" x14ac:dyDescent="0.25">
      <c r="B127" s="2"/>
      <c r="C127" s="2"/>
      <c r="D127" s="12"/>
      <c r="E127" s="2"/>
      <c r="F127" s="2"/>
      <c r="G127" s="2"/>
      <c r="H127" s="2"/>
      <c r="I127" s="2"/>
      <c r="J127" s="2"/>
      <c r="K127" s="2"/>
      <c r="L127" s="2"/>
      <c r="M127" s="2"/>
    </row>
    <row r="128" spans="2:13" x14ac:dyDescent="0.25">
      <c r="B128" s="2"/>
      <c r="C128" s="2"/>
      <c r="D128" s="12"/>
      <c r="E128" s="2"/>
      <c r="F128" s="2"/>
      <c r="G128" s="2"/>
      <c r="H128" s="2"/>
      <c r="I128" s="2"/>
      <c r="J128" s="2"/>
      <c r="K128" s="2"/>
      <c r="L128" s="2"/>
      <c r="M128" s="2"/>
    </row>
    <row r="129" spans="2:13" x14ac:dyDescent="0.25">
      <c r="B129" s="2"/>
      <c r="C129" s="2"/>
      <c r="D129" s="12"/>
      <c r="E129" s="2"/>
      <c r="F129" s="2"/>
      <c r="G129" s="2"/>
      <c r="H129" s="2"/>
      <c r="I129" s="2"/>
      <c r="J129" s="2"/>
      <c r="K129" s="2"/>
      <c r="L129" s="2"/>
      <c r="M129" s="2"/>
    </row>
    <row r="130" spans="2:13" x14ac:dyDescent="0.25">
      <c r="B130" s="2"/>
      <c r="C130" s="2"/>
      <c r="D130" s="12"/>
      <c r="E130" s="2"/>
      <c r="F130" s="2"/>
      <c r="G130" s="2"/>
      <c r="H130" s="2"/>
      <c r="I130" s="2"/>
      <c r="J130" s="2"/>
      <c r="K130" s="2"/>
      <c r="L130" s="2"/>
      <c r="M130" s="2"/>
    </row>
    <row r="131" spans="2:13" x14ac:dyDescent="0.25">
      <c r="B131" s="2"/>
      <c r="C131" s="2"/>
      <c r="D131" s="12"/>
      <c r="E131" s="2"/>
      <c r="F131" s="2"/>
      <c r="G131" s="2"/>
      <c r="H131" s="2"/>
      <c r="I131" s="2"/>
      <c r="J131" s="2"/>
      <c r="K131" s="2"/>
      <c r="L131" s="2"/>
      <c r="M131" s="2"/>
    </row>
    <row r="132" spans="2:13" x14ac:dyDescent="0.25">
      <c r="B132" s="2"/>
      <c r="C132" s="2"/>
      <c r="D132" s="12"/>
      <c r="E132" s="2"/>
      <c r="F132" s="2"/>
      <c r="G132" s="2"/>
      <c r="H132" s="2"/>
      <c r="I132" s="2"/>
      <c r="J132" s="2"/>
      <c r="K132" s="2"/>
      <c r="L132" s="2"/>
      <c r="M132" s="2"/>
    </row>
  </sheetData>
  <mergeCells count="58">
    <mergeCell ref="C61:C64"/>
    <mergeCell ref="A100:A104"/>
    <mergeCell ref="B100:B104"/>
    <mergeCell ref="C100:C104"/>
    <mergeCell ref="A105:A109"/>
    <mergeCell ref="B105:B109"/>
    <mergeCell ref="C105:C109"/>
    <mergeCell ref="C85:C89"/>
    <mergeCell ref="C90:C94"/>
    <mergeCell ref="A95:A99"/>
    <mergeCell ref="B95:B99"/>
    <mergeCell ref="C95:C99"/>
    <mergeCell ref="A14:A24"/>
    <mergeCell ref="A25:A35"/>
    <mergeCell ref="A36:A40"/>
    <mergeCell ref="A85:A94"/>
    <mergeCell ref="B85:B94"/>
    <mergeCell ref="A61:A64"/>
    <mergeCell ref="B61:B64"/>
    <mergeCell ref="B36:B40"/>
    <mergeCell ref="C41:C45"/>
    <mergeCell ref="B46:B50"/>
    <mergeCell ref="B14:B24"/>
    <mergeCell ref="C25:C29"/>
    <mergeCell ref="B25:B35"/>
    <mergeCell ref="B41:B45"/>
    <mergeCell ref="G1:M1"/>
    <mergeCell ref="A41:A45"/>
    <mergeCell ref="A46:A50"/>
    <mergeCell ref="B80:B84"/>
    <mergeCell ref="C80:C84"/>
    <mergeCell ref="A51:A56"/>
    <mergeCell ref="A65:A74"/>
    <mergeCell ref="A75:A79"/>
    <mergeCell ref="A80:A84"/>
    <mergeCell ref="A57:A60"/>
    <mergeCell ref="B51:B56"/>
    <mergeCell ref="B65:B74"/>
    <mergeCell ref="C65:C69"/>
    <mergeCell ref="C70:C74"/>
    <mergeCell ref="B57:B60"/>
    <mergeCell ref="G2:M2"/>
    <mergeCell ref="G3:M3"/>
    <mergeCell ref="B75:B79"/>
    <mergeCell ref="C75:C79"/>
    <mergeCell ref="E11:M11"/>
    <mergeCell ref="B11:B12"/>
    <mergeCell ref="C11:C12"/>
    <mergeCell ref="D11:D12"/>
    <mergeCell ref="G5:M5"/>
    <mergeCell ref="A7:M7"/>
    <mergeCell ref="A8:M8"/>
    <mergeCell ref="A9:M9"/>
    <mergeCell ref="C57:C60"/>
    <mergeCell ref="A11:A12"/>
    <mergeCell ref="C46:C50"/>
    <mergeCell ref="C14:C18"/>
    <mergeCell ref="C36:C40"/>
  </mergeCells>
  <phoneticPr fontId="0" type="noConversion"/>
  <pageMargins left="0.39370078740157483" right="0.15748031496062992" top="0.39370078740157483" bottom="0.39370078740157483" header="0.31496062992125984" footer="0.31496062992125984"/>
  <pageSetup paperSize="9" scale="6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2022-12-05T06:25:20Z</dcterms:modified>
</cp:coreProperties>
</file>